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orde\"/>
    </mc:Choice>
  </mc:AlternateContent>
  <xr:revisionPtr revIDLastSave="0" documentId="8_{14D3AF29-B262-49C2-BF79-D6A36A2B82FB}" xr6:coauthVersionLast="47" xr6:coauthVersionMax="47" xr10:uidLastSave="{00000000-0000-0000-0000-000000000000}"/>
  <bookViews>
    <workbookView xWindow="-110" yWindow="-110" windowWidth="19420" windowHeight="10300" tabRatio="601" activeTab="3" xr2:uid="{9AD7F061-2467-45B8-9741-8DF26B03AC04}"/>
  </bookViews>
  <sheets>
    <sheet name="Planilha3" sheetId="37" r:id="rId1"/>
    <sheet name="Planilha1" sheetId="38" r:id="rId2"/>
    <sheet name="AMOSTRA" sheetId="34" r:id="rId3"/>
    <sheet name="DADOS COM FILTROS" sheetId="28" r:id="rId4"/>
    <sheet name="PARTICIPANTES DO MERCADO" sheetId="12" r:id="rId5"/>
    <sheet name="PARA APRESENTAÇÃO" sheetId="27" r:id="rId6"/>
    <sheet name="Pivot PVC |Nitri" sheetId="13" r:id="rId7"/>
  </sheets>
  <definedNames>
    <definedName name="_xlnm._FilterDatabase" localSheetId="3" hidden="1">'DADOS COM FILTROS'!$A$4:$AI$200</definedName>
    <definedName name="_xlnm._FilterDatabase" localSheetId="4" hidden="1">'PARTICIPANTES DO MERCADO'!$B$3:$O$3</definedName>
    <definedName name="_xlnm._FilterDatabase" localSheetId="6" hidden="1">'Pivot PVC |Nitri'!$A$2:$AK$125</definedName>
    <definedName name="_xlnm._FilterDatabase" localSheetId="0" hidden="1">Planilha3!$N$3:$X$106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9" i="13" l="1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AQ43" i="27"/>
  <c r="AP43" i="27"/>
  <c r="AO43" i="27"/>
  <c r="AN43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BK31" i="27"/>
  <c r="BJ31" i="27"/>
  <c r="BI31" i="27"/>
  <c r="BH31" i="27"/>
  <c r="BG31" i="27"/>
  <c r="BF31" i="27"/>
  <c r="BE31" i="27"/>
  <c r="BD31" i="27"/>
  <c r="BC31" i="27"/>
  <c r="BB31" i="27"/>
  <c r="BA31" i="27"/>
  <c r="AZ31" i="27"/>
  <c r="AY31" i="27"/>
  <c r="AX31" i="27"/>
  <c r="AW31" i="27"/>
  <c r="AV31" i="27"/>
  <c r="AU31" i="27"/>
  <c r="AT31" i="27"/>
  <c r="AQ31" i="27"/>
  <c r="AP31" i="27"/>
  <c r="AO31" i="27"/>
  <c r="AN31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BK23" i="27"/>
  <c r="BJ23" i="27"/>
  <c r="BI23" i="27"/>
  <c r="BH23" i="27"/>
  <c r="BG23" i="27"/>
  <c r="BF23" i="27"/>
  <c r="BE23" i="27"/>
  <c r="BD23" i="27"/>
  <c r="BC23" i="27"/>
  <c r="BB23" i="27"/>
  <c r="BA23" i="27"/>
  <c r="AZ23" i="27"/>
  <c r="AY23" i="27"/>
  <c r="AX23" i="27"/>
  <c r="AW23" i="27"/>
  <c r="AV23" i="27"/>
  <c r="AU23" i="27"/>
  <c r="AT23" i="27"/>
  <c r="I19" i="27"/>
  <c r="I17" i="27"/>
  <c r="F16" i="27"/>
  <c r="I15" i="27"/>
  <c r="U12" i="27"/>
  <c r="T12" i="27"/>
  <c r="S12" i="27"/>
  <c r="R12" i="27"/>
  <c r="Q12" i="27"/>
  <c r="P12" i="27"/>
  <c r="O12" i="27"/>
  <c r="N12" i="27"/>
  <c r="J12" i="27"/>
  <c r="J20" i="27" s="1"/>
  <c r="I12" i="27"/>
  <c r="I20" i="27" s="1"/>
  <c r="H12" i="27"/>
  <c r="H19" i="27" s="1"/>
  <c r="G12" i="27"/>
  <c r="F12" i="27"/>
  <c r="E12" i="27"/>
  <c r="E20" i="27" s="1"/>
  <c r="D12" i="27"/>
  <c r="D20" i="27" s="1"/>
  <c r="C12" i="27"/>
  <c r="C20" i="27" s="1"/>
  <c r="A2" i="28"/>
  <c r="H190" i="28" s="1"/>
  <c r="L36" i="34"/>
  <c r="K36" i="34"/>
  <c r="J36" i="34"/>
  <c r="I36" i="34"/>
  <c r="H36" i="34"/>
  <c r="G36" i="34"/>
  <c r="F36" i="34"/>
  <c r="E36" i="34"/>
  <c r="D36" i="34"/>
  <c r="C36" i="34"/>
  <c r="B36" i="34"/>
  <c r="R14" i="34"/>
  <c r="P14" i="34"/>
  <c r="CL178" i="37"/>
  <c r="CK178" i="37"/>
  <c r="CJ178" i="37"/>
  <c r="CI178" i="37"/>
  <c r="CE178" i="37"/>
  <c r="CD178" i="37"/>
  <c r="CC178" i="37"/>
  <c r="CB178" i="37"/>
  <c r="CA178" i="37"/>
  <c r="BZ178" i="37"/>
  <c r="BY178" i="37"/>
  <c r="BX178" i="37"/>
  <c r="BW178" i="37"/>
  <c r="BV178" i="37"/>
  <c r="BU178" i="37"/>
  <c r="BT178" i="37"/>
  <c r="BS178" i="37"/>
  <c r="BR178" i="37"/>
  <c r="BQ178" i="37"/>
  <c r="BP178" i="37"/>
  <c r="BO178" i="37"/>
  <c r="BN178" i="37"/>
  <c r="BM178" i="37"/>
  <c r="BL178" i="37"/>
  <c r="BK178" i="37"/>
  <c r="BJ178" i="37"/>
  <c r="BI178" i="37"/>
  <c r="BF178" i="37"/>
  <c r="BD178" i="37"/>
  <c r="BC178" i="37"/>
  <c r="BB178" i="37"/>
  <c r="BA178" i="37"/>
  <c r="AZ178" i="37"/>
  <c r="AY178" i="37"/>
  <c r="AX178" i="37"/>
  <c r="AW178" i="37"/>
  <c r="AV178" i="37"/>
  <c r="AU178" i="37"/>
  <c r="AT178" i="37"/>
  <c r="AS178" i="37"/>
  <c r="AR178" i="37"/>
  <c r="CL177" i="37"/>
  <c r="CK177" i="37"/>
  <c r="CJ177" i="37"/>
  <c r="CI177" i="37"/>
  <c r="CH177" i="37"/>
  <c r="CG177" i="37"/>
  <c r="CE177" i="37"/>
  <c r="CD177" i="37"/>
  <c r="CC177" i="37"/>
  <c r="CB177" i="37"/>
  <c r="CA177" i="37"/>
  <c r="BZ177" i="37"/>
  <c r="BY177" i="37"/>
  <c r="BX177" i="37"/>
  <c r="BW177" i="37"/>
  <c r="BV177" i="37"/>
  <c r="BU177" i="37"/>
  <c r="BT177" i="37"/>
  <c r="BS177" i="37"/>
  <c r="BR177" i="37"/>
  <c r="BQ177" i="37"/>
  <c r="BP177" i="37"/>
  <c r="BO177" i="37"/>
  <c r="BN177" i="37"/>
  <c r="BM177" i="37"/>
  <c r="BL177" i="37"/>
  <c r="BK177" i="37"/>
  <c r="BJ177" i="37"/>
  <c r="BI177" i="37"/>
  <c r="BH177" i="37"/>
  <c r="BG177" i="37"/>
  <c r="BF177" i="37"/>
  <c r="BE177" i="37"/>
  <c r="BD177" i="37"/>
  <c r="BC177" i="37"/>
  <c r="BB177" i="37"/>
  <c r="BA177" i="37"/>
  <c r="AZ177" i="37"/>
  <c r="AY177" i="37"/>
  <c r="AX177" i="37"/>
  <c r="AW177" i="37"/>
  <c r="AV177" i="37"/>
  <c r="AU177" i="37"/>
  <c r="AT177" i="37"/>
  <c r="AS177" i="37"/>
  <c r="AR177" i="37"/>
  <c r="AQ177" i="37"/>
  <c r="AP177" i="37"/>
  <c r="CL176" i="37"/>
  <c r="CK176" i="37"/>
  <c r="CI176" i="37"/>
  <c r="CH176" i="37"/>
  <c r="CG176" i="37"/>
  <c r="CE176" i="37"/>
  <c r="CD176" i="37"/>
  <c r="CC176" i="37"/>
  <c r="CB176" i="37"/>
  <c r="CA176" i="37"/>
  <c r="BZ176" i="37"/>
  <c r="BY176" i="37"/>
  <c r="BX176" i="37"/>
  <c r="BW176" i="37"/>
  <c r="BV176" i="37"/>
  <c r="BU176" i="37"/>
  <c r="BT176" i="37"/>
  <c r="BS176" i="37"/>
  <c r="BR176" i="37"/>
  <c r="BQ176" i="37"/>
  <c r="BP176" i="37"/>
  <c r="BO176" i="37"/>
  <c r="BN176" i="37"/>
  <c r="BM176" i="37"/>
  <c r="BL176" i="37"/>
  <c r="BK176" i="37"/>
  <c r="BJ176" i="37"/>
  <c r="BI176" i="37"/>
  <c r="BH176" i="37"/>
  <c r="BH179" i="37" s="1"/>
  <c r="BG176" i="37"/>
  <c r="BF176" i="37"/>
  <c r="BE176" i="37"/>
  <c r="BD176" i="37"/>
  <c r="BC176" i="37"/>
  <c r="BB176" i="37"/>
  <c r="BA176" i="37"/>
  <c r="AZ176" i="37"/>
  <c r="AZ179" i="37" s="1"/>
  <c r="AY176" i="37"/>
  <c r="AX176" i="37"/>
  <c r="AW176" i="37"/>
  <c r="AU176" i="37"/>
  <c r="AT176" i="37"/>
  <c r="AS176" i="37"/>
  <c r="AQ176" i="37"/>
  <c r="CL175" i="37"/>
  <c r="CK175" i="37"/>
  <c r="CJ175" i="37"/>
  <c r="CI175" i="37"/>
  <c r="CH175" i="37"/>
  <c r="CG175" i="37"/>
  <c r="CF175" i="37"/>
  <c r="CE175" i="37"/>
  <c r="CD175" i="37"/>
  <c r="CC175" i="37"/>
  <c r="CB175" i="37"/>
  <c r="CA175" i="37"/>
  <c r="BZ175" i="37"/>
  <c r="BY175" i="37"/>
  <c r="BX175" i="37"/>
  <c r="BW175" i="37"/>
  <c r="BV175" i="37"/>
  <c r="BU175" i="37"/>
  <c r="BT175" i="37"/>
  <c r="BS175" i="37"/>
  <c r="BR175" i="37"/>
  <c r="BQ175" i="37"/>
  <c r="BP175" i="37"/>
  <c r="BO175" i="37"/>
  <c r="BN175" i="37"/>
  <c r="BK175" i="37"/>
  <c r="BJ175" i="37"/>
  <c r="BI175" i="37"/>
  <c r="BH175" i="37"/>
  <c r="BG175" i="37"/>
  <c r="BF175" i="37"/>
  <c r="BE175" i="37"/>
  <c r="BC175" i="37"/>
  <c r="BB175" i="37"/>
  <c r="AZ175" i="37"/>
  <c r="AY175" i="37"/>
  <c r="AX175" i="37"/>
  <c r="AW175" i="37"/>
  <c r="AV175" i="37"/>
  <c r="AU175" i="37"/>
  <c r="AS175" i="37"/>
  <c r="AR175" i="37"/>
  <c r="CL174" i="37"/>
  <c r="CK174" i="37"/>
  <c r="CJ174" i="37"/>
  <c r="CI174" i="37"/>
  <c r="CH174" i="37"/>
  <c r="CE174" i="37"/>
  <c r="CD174" i="37"/>
  <c r="CC174" i="37"/>
  <c r="CB174" i="37"/>
  <c r="CA174" i="37"/>
  <c r="BZ174" i="37"/>
  <c r="BY174" i="37"/>
  <c r="BX174" i="37"/>
  <c r="BW174" i="37"/>
  <c r="BV174" i="37"/>
  <c r="BU174" i="37"/>
  <c r="BT174" i="37"/>
  <c r="BS174" i="37"/>
  <c r="BQ174" i="37"/>
  <c r="BP174" i="37"/>
  <c r="BO174" i="37"/>
  <c r="BN174" i="37"/>
  <c r="BM174" i="37"/>
  <c r="BK174" i="37"/>
  <c r="BJ174" i="37"/>
  <c r="BI174" i="37"/>
  <c r="BG174" i="37"/>
  <c r="BF174" i="37"/>
  <c r="BE174" i="37"/>
  <c r="BD174" i="37"/>
  <c r="BC174" i="37"/>
  <c r="BB174" i="37"/>
  <c r="BA174" i="37"/>
  <c r="AZ174" i="37"/>
  <c r="AY174" i="37"/>
  <c r="AX174" i="37"/>
  <c r="AW174" i="37"/>
  <c r="AV174" i="37"/>
  <c r="AU174" i="37"/>
  <c r="AT174" i="37"/>
  <c r="AS174" i="37"/>
  <c r="CL173" i="37"/>
  <c r="CL180" i="37" s="1"/>
  <c r="CK173" i="37"/>
  <c r="CK180" i="37" s="1"/>
  <c r="CI173" i="37"/>
  <c r="CI180" i="37" s="1"/>
  <c r="CH173" i="37"/>
  <c r="CH180" i="37" s="1"/>
  <c r="CG173" i="37"/>
  <c r="CG180" i="37" s="1"/>
  <c r="CE173" i="37"/>
  <c r="CE180" i="37" s="1"/>
  <c r="CD173" i="37"/>
  <c r="CD180" i="37" s="1"/>
  <c r="CB173" i="37"/>
  <c r="CB180" i="37" s="1"/>
  <c r="CA173" i="37"/>
  <c r="CA180" i="37" s="1"/>
  <c r="BZ173" i="37"/>
  <c r="BZ180" i="37" s="1"/>
  <c r="BX173" i="37"/>
  <c r="BX180" i="37" s="1"/>
  <c r="BW173" i="37"/>
  <c r="BW180" i="37" s="1"/>
  <c r="BV173" i="37"/>
  <c r="BV180" i="37" s="1"/>
  <c r="BU173" i="37"/>
  <c r="BU180" i="37" s="1"/>
  <c r="BT173" i="37"/>
  <c r="BT180" i="37" s="1"/>
  <c r="BS173" i="37"/>
  <c r="BS180" i="37" s="1"/>
  <c r="BP173" i="37"/>
  <c r="BP180" i="37" s="1"/>
  <c r="BO173" i="37"/>
  <c r="BO180" i="37" s="1"/>
  <c r="BN173" i="37"/>
  <c r="BN180" i="37" s="1"/>
  <c r="BJ173" i="37"/>
  <c r="BJ180" i="37" s="1"/>
  <c r="BI173" i="37"/>
  <c r="BI180" i="37" s="1"/>
  <c r="BG173" i="37"/>
  <c r="BG180" i="37" s="1"/>
  <c r="BF173" i="37"/>
  <c r="BF180" i="37" s="1"/>
  <c r="BE173" i="37"/>
  <c r="BE180" i="37" s="1"/>
  <c r="BB173" i="37"/>
  <c r="BB180" i="37" s="1"/>
  <c r="AZ173" i="37"/>
  <c r="AZ180" i="37" s="1"/>
  <c r="AY173" i="37"/>
  <c r="AY180" i="37" s="1"/>
  <c r="AX173" i="37"/>
  <c r="AX180" i="37" s="1"/>
  <c r="AV173" i="37"/>
  <c r="AV180" i="37" s="1"/>
  <c r="AU173" i="37"/>
  <c r="AU180" i="37" s="1"/>
  <c r="AR173" i="37"/>
  <c r="AR180" i="37" s="1"/>
  <c r="CL172" i="37"/>
  <c r="CK172" i="37"/>
  <c r="CJ172" i="37"/>
  <c r="CJ173" i="37" s="1"/>
  <c r="CJ180" i="37" s="1"/>
  <c r="CI172" i="37"/>
  <c r="CH172" i="37"/>
  <c r="CH178" i="37" s="1"/>
  <c r="CG172" i="37"/>
  <c r="CG174" i="37" s="1"/>
  <c r="CF172" i="37"/>
  <c r="CF173" i="37" s="1"/>
  <c r="CF180" i="37" s="1"/>
  <c r="CE172" i="37"/>
  <c r="CD172" i="37"/>
  <c r="CC172" i="37"/>
  <c r="CC173" i="37" s="1"/>
  <c r="CC180" i="37" s="1"/>
  <c r="CB172" i="37"/>
  <c r="CA172" i="37"/>
  <c r="BZ172" i="37"/>
  <c r="BY172" i="37"/>
  <c r="BY173" i="37" s="1"/>
  <c r="BY180" i="37" s="1"/>
  <c r="BX172" i="37"/>
  <c r="BW172" i="37"/>
  <c r="BV172" i="37"/>
  <c r="BU172" i="37"/>
  <c r="BT172" i="37"/>
  <c r="BS172" i="37"/>
  <c r="BR172" i="37"/>
  <c r="BQ172" i="37"/>
  <c r="BQ173" i="37" s="1"/>
  <c r="BQ180" i="37" s="1"/>
  <c r="BP172" i="37"/>
  <c r="BO172" i="37"/>
  <c r="BN172" i="37"/>
  <c r="BM172" i="37"/>
  <c r="BM173" i="37" s="1"/>
  <c r="BM180" i="37" s="1"/>
  <c r="BL172" i="37"/>
  <c r="BL174" i="37" s="1"/>
  <c r="BK172" i="37"/>
  <c r="BK173" i="37" s="1"/>
  <c r="BK180" i="37" s="1"/>
  <c r="BJ172" i="37"/>
  <c r="BI172" i="37"/>
  <c r="BH172" i="37"/>
  <c r="BH178" i="37" s="1"/>
  <c r="BG172" i="37"/>
  <c r="BG178" i="37" s="1"/>
  <c r="BF172" i="37"/>
  <c r="BE172" i="37"/>
  <c r="BE178" i="37" s="1"/>
  <c r="BD172" i="37"/>
  <c r="BD175" i="37" s="1"/>
  <c r="BC172" i="37"/>
  <c r="BC173" i="37" s="1"/>
  <c r="BC180" i="37" s="1"/>
  <c r="BB172" i="37"/>
  <c r="BA172" i="37"/>
  <c r="BA175" i="37" s="1"/>
  <c r="AZ172" i="37"/>
  <c r="AY172" i="37"/>
  <c r="AX172" i="37"/>
  <c r="AW172" i="37"/>
  <c r="AW173" i="37" s="1"/>
  <c r="AW180" i="37" s="1"/>
  <c r="AV172" i="37"/>
  <c r="AV176" i="37" s="1"/>
  <c r="AU172" i="37"/>
  <c r="AT172" i="37"/>
  <c r="AS172" i="37"/>
  <c r="AS173" i="37" s="1"/>
  <c r="AS180" i="37" s="1"/>
  <c r="AR172" i="37"/>
  <c r="AR176" i="37" s="1"/>
  <c r="AQ172" i="37"/>
  <c r="AQ178" i="37" s="1"/>
  <c r="AP172" i="37"/>
  <c r="AP178" i="37" s="1"/>
  <c r="CE145" i="37"/>
  <c r="CO143" i="37"/>
  <c r="CN143" i="37"/>
  <c r="CL143" i="37"/>
  <c r="CF143" i="37"/>
  <c r="CE143" i="37"/>
  <c r="CD143" i="37"/>
  <c r="CC143" i="37"/>
  <c r="BY143" i="37"/>
  <c r="BX143" i="37"/>
  <c r="BQ143" i="37"/>
  <c r="BP143" i="37"/>
  <c r="BO143" i="37"/>
  <c r="BN143" i="37"/>
  <c r="BM143" i="37"/>
  <c r="BL143" i="37"/>
  <c r="BK143" i="37"/>
  <c r="BJ143" i="37"/>
  <c r="BI143" i="37"/>
  <c r="BH143" i="37"/>
  <c r="BG143" i="37"/>
  <c r="BF143" i="37"/>
  <c r="BE143" i="37"/>
  <c r="BD143" i="37"/>
  <c r="BC143" i="37"/>
  <c r="BB143" i="37"/>
  <c r="BA143" i="37"/>
  <c r="AZ143" i="37"/>
  <c r="AY143" i="37"/>
  <c r="AX143" i="37"/>
  <c r="AW143" i="37"/>
  <c r="AV143" i="37"/>
  <c r="AU143" i="37"/>
  <c r="AT143" i="37"/>
  <c r="AS143" i="37"/>
  <c r="AR143" i="37"/>
  <c r="AQ143" i="37"/>
  <c r="AK143" i="37"/>
  <c r="AJ143" i="37"/>
  <c r="AE143" i="37"/>
  <c r="AD143" i="37"/>
  <c r="AC143" i="37"/>
  <c r="Z143" i="37"/>
  <c r="X143" i="37"/>
  <c r="W143" i="37"/>
  <c r="T143" i="37"/>
  <c r="S143" i="37"/>
  <c r="R143" i="37"/>
  <c r="Q143" i="37"/>
  <c r="P143" i="37"/>
  <c r="O143" i="37"/>
  <c r="N143" i="37"/>
  <c r="L143" i="37"/>
  <c r="J143" i="37"/>
  <c r="CQ142" i="37"/>
  <c r="CP142" i="37"/>
  <c r="CO142" i="37"/>
  <c r="CN142" i="37"/>
  <c r="CM142" i="37"/>
  <c r="CL142" i="37"/>
  <c r="CK142" i="37"/>
  <c r="CJ142" i="37"/>
  <c r="CI142" i="37"/>
  <c r="CH142" i="37"/>
  <c r="CF142" i="37"/>
  <c r="CE142" i="37"/>
  <c r="CC142" i="37"/>
  <c r="CB142" i="37"/>
  <c r="CA142" i="37"/>
  <c r="BZ142" i="37"/>
  <c r="BY142" i="37"/>
  <c r="BW142" i="37"/>
  <c r="BV142" i="37"/>
  <c r="BU142" i="37"/>
  <c r="BT142" i="37"/>
  <c r="BQ142" i="37"/>
  <c r="BP142" i="37"/>
  <c r="BN142" i="37"/>
  <c r="BM142" i="37"/>
  <c r="BL142" i="37"/>
  <c r="BK142" i="37"/>
  <c r="BJ142" i="37"/>
  <c r="BI142" i="37"/>
  <c r="BH142" i="37"/>
  <c r="BG142" i="37"/>
  <c r="BF142" i="37"/>
  <c r="BE142" i="37"/>
  <c r="BD142" i="37"/>
  <c r="BC142" i="37"/>
  <c r="BB142" i="37"/>
  <c r="BA142" i="37"/>
  <c r="AZ142" i="37"/>
  <c r="AY142" i="37"/>
  <c r="AX142" i="37"/>
  <c r="AW142" i="37"/>
  <c r="AV142" i="37"/>
  <c r="AU142" i="37"/>
  <c r="AT142" i="37"/>
  <c r="AR142" i="37"/>
  <c r="AP142" i="37"/>
  <c r="CQ141" i="37"/>
  <c r="CP141" i="37"/>
  <c r="CO141" i="37"/>
  <c r="CN141" i="37"/>
  <c r="CM141" i="37"/>
  <c r="CL141" i="37"/>
  <c r="CL144" i="37" s="1"/>
  <c r="CJ141" i="37"/>
  <c r="CI141" i="37"/>
  <c r="CF141" i="37"/>
  <c r="CE141" i="37"/>
  <c r="CD141" i="37"/>
  <c r="CC141" i="37"/>
  <c r="BZ141" i="37"/>
  <c r="BV141" i="37"/>
  <c r="BU141" i="37"/>
  <c r="BT141" i="37"/>
  <c r="BS141" i="37"/>
  <c r="BQ141" i="37"/>
  <c r="BP141" i="37"/>
  <c r="BO141" i="37"/>
  <c r="BN141" i="37"/>
  <c r="BM141" i="37"/>
  <c r="BL141" i="37"/>
  <c r="BK141" i="37"/>
  <c r="BJ141" i="37"/>
  <c r="BI141" i="37"/>
  <c r="BH141" i="37"/>
  <c r="BG141" i="37"/>
  <c r="BF141" i="37"/>
  <c r="BE141" i="37"/>
  <c r="BD141" i="37"/>
  <c r="BC141" i="37"/>
  <c r="BB141" i="37"/>
  <c r="BA141" i="37"/>
  <c r="AZ141" i="37"/>
  <c r="AY141" i="37"/>
  <c r="AX141" i="37"/>
  <c r="AW141" i="37"/>
  <c r="AV141" i="37"/>
  <c r="AU141" i="37"/>
  <c r="AT141" i="37"/>
  <c r="AS141" i="37"/>
  <c r="AR141" i="37"/>
  <c r="AP141" i="37"/>
  <c r="AK141" i="37"/>
  <c r="AJ141" i="37"/>
  <c r="AI141" i="37"/>
  <c r="AH141" i="37"/>
  <c r="AG141" i="37"/>
  <c r="AF141" i="37"/>
  <c r="AD141" i="37"/>
  <c r="AB141" i="37"/>
  <c r="AA141" i="37"/>
  <c r="Z141" i="37"/>
  <c r="Y141" i="37"/>
  <c r="W141" i="37"/>
  <c r="U141" i="37"/>
  <c r="T141" i="37"/>
  <c r="S141" i="37"/>
  <c r="R141" i="37"/>
  <c r="Q141" i="37"/>
  <c r="P141" i="37"/>
  <c r="N141" i="37"/>
  <c r="M141" i="37"/>
  <c r="CQ140" i="37"/>
  <c r="CP140" i="37"/>
  <c r="CO140" i="37"/>
  <c r="CN140" i="37"/>
  <c r="CM140" i="37"/>
  <c r="CL140" i="37"/>
  <c r="CK140" i="37"/>
  <c r="CJ140" i="37"/>
  <c r="CI140" i="37"/>
  <c r="CH140" i="37"/>
  <c r="CG140" i="37"/>
  <c r="CF140" i="37"/>
  <c r="CE140" i="37"/>
  <c r="CC140" i="37"/>
  <c r="CB140" i="37"/>
  <c r="CA140" i="37"/>
  <c r="BZ140" i="37"/>
  <c r="BY140" i="37"/>
  <c r="BW140" i="37"/>
  <c r="BV140" i="37"/>
  <c r="BU140" i="37"/>
  <c r="BT140" i="37"/>
  <c r="BS140" i="37"/>
  <c r="BP140" i="37"/>
  <c r="BO140" i="37"/>
  <c r="BN140" i="37"/>
  <c r="BM140" i="37"/>
  <c r="BL140" i="37"/>
  <c r="BK140" i="37"/>
  <c r="BJ140" i="37"/>
  <c r="BH140" i="37"/>
  <c r="BG140" i="37"/>
  <c r="BE140" i="37"/>
  <c r="BD140" i="37"/>
  <c r="BB140" i="37"/>
  <c r="BA140" i="37"/>
  <c r="AZ140" i="37"/>
  <c r="AY140" i="37"/>
  <c r="AX140" i="37"/>
  <c r="AW140" i="37"/>
  <c r="AV140" i="37"/>
  <c r="AU140" i="37"/>
  <c r="AT140" i="37"/>
  <c r="AS140" i="37"/>
  <c r="AQ140" i="37"/>
  <c r="AK140" i="37"/>
  <c r="AI140" i="37"/>
  <c r="AH140" i="37"/>
  <c r="AG140" i="37"/>
  <c r="AF140" i="37"/>
  <c r="AE140" i="37"/>
  <c r="AD140" i="37"/>
  <c r="AC140" i="37"/>
  <c r="AB140" i="37"/>
  <c r="Y140" i="37"/>
  <c r="W140" i="37"/>
  <c r="V140" i="37"/>
  <c r="U140" i="37"/>
  <c r="T140" i="37"/>
  <c r="S140" i="37"/>
  <c r="R140" i="37"/>
  <c r="Q140" i="37"/>
  <c r="N140" i="37"/>
  <c r="M140" i="37"/>
  <c r="CQ139" i="37"/>
  <c r="CP139" i="37"/>
  <c r="CO139" i="37"/>
  <c r="CN139" i="37"/>
  <c r="CM139" i="37"/>
  <c r="CL139" i="37"/>
  <c r="CK139" i="37"/>
  <c r="CJ139" i="37"/>
  <c r="CI139" i="37"/>
  <c r="CH139" i="37"/>
  <c r="CG139" i="37"/>
  <c r="CF139" i="37"/>
  <c r="CE139" i="37"/>
  <c r="CC139" i="37"/>
  <c r="CB139" i="37"/>
  <c r="BZ139" i="37"/>
  <c r="BV139" i="37"/>
  <c r="BU139" i="37"/>
  <c r="BT139" i="37"/>
  <c r="BS139" i="37"/>
  <c r="BQ139" i="37"/>
  <c r="BP139" i="37"/>
  <c r="BN139" i="37"/>
  <c r="BM139" i="37"/>
  <c r="BK139" i="37"/>
  <c r="BJ139" i="37"/>
  <c r="BH139" i="37"/>
  <c r="BG139" i="37"/>
  <c r="BD139" i="37"/>
  <c r="BB139" i="37"/>
  <c r="BA139" i="37"/>
  <c r="AZ139" i="37"/>
  <c r="AY139" i="37"/>
  <c r="AX139" i="37"/>
  <c r="AW139" i="37"/>
  <c r="AV139" i="37"/>
  <c r="AU139" i="37"/>
  <c r="AT139" i="37"/>
  <c r="AS139" i="37"/>
  <c r="AP139" i="37"/>
  <c r="AK139" i="37"/>
  <c r="AI139" i="37"/>
  <c r="AH139" i="37"/>
  <c r="AG139" i="37"/>
  <c r="AF139" i="37"/>
  <c r="AD139" i="37"/>
  <c r="AA139" i="37"/>
  <c r="W139" i="37"/>
  <c r="V139" i="37"/>
  <c r="U139" i="37"/>
  <c r="T139" i="37"/>
  <c r="S139" i="37"/>
  <c r="R139" i="37"/>
  <c r="P139" i="37"/>
  <c r="L139" i="37"/>
  <c r="K139" i="37"/>
  <c r="CQ138" i="37"/>
  <c r="CQ145" i="37" s="1"/>
  <c r="CP138" i="37"/>
  <c r="CP145" i="37" s="1"/>
  <c r="CO138" i="37"/>
  <c r="CO145" i="37" s="1"/>
  <c r="CN138" i="37"/>
  <c r="CN145" i="37" s="1"/>
  <c r="CM138" i="37"/>
  <c r="CM145" i="37" s="1"/>
  <c r="CL138" i="37"/>
  <c r="CL145" i="37" s="1"/>
  <c r="CK138" i="37"/>
  <c r="CK145" i="37" s="1"/>
  <c r="CJ138" i="37"/>
  <c r="CJ145" i="37" s="1"/>
  <c r="CI138" i="37"/>
  <c r="CI145" i="37" s="1"/>
  <c r="CH138" i="37"/>
  <c r="CH145" i="37" s="1"/>
  <c r="CG138" i="37"/>
  <c r="CG145" i="37" s="1"/>
  <c r="CF138" i="37"/>
  <c r="CF145" i="37" s="1"/>
  <c r="CE138" i="37"/>
  <c r="CB138" i="37"/>
  <c r="CB145" i="37" s="1"/>
  <c r="CA138" i="37"/>
  <c r="CA145" i="37" s="1"/>
  <c r="BZ138" i="37"/>
  <c r="BZ145" i="37" s="1"/>
  <c r="BY138" i="37"/>
  <c r="BY145" i="37" s="1"/>
  <c r="BX138" i="37"/>
  <c r="BX145" i="37" s="1"/>
  <c r="BW138" i="37"/>
  <c r="BW145" i="37" s="1"/>
  <c r="BV138" i="37"/>
  <c r="BV145" i="37" s="1"/>
  <c r="BU138" i="37"/>
  <c r="BU145" i="37" s="1"/>
  <c r="BT138" i="37"/>
  <c r="BT145" i="37" s="1"/>
  <c r="BS138" i="37"/>
  <c r="BS145" i="37" s="1"/>
  <c r="BR138" i="37"/>
  <c r="BR145" i="37" s="1"/>
  <c r="BQ138" i="37"/>
  <c r="BQ145" i="37" s="1"/>
  <c r="BP138" i="37"/>
  <c r="BP145" i="37" s="1"/>
  <c r="BN138" i="37"/>
  <c r="BN145" i="37" s="1"/>
  <c r="BM138" i="37"/>
  <c r="BM145" i="37" s="1"/>
  <c r="BK138" i="37"/>
  <c r="BK145" i="37" s="1"/>
  <c r="BJ138" i="37"/>
  <c r="BJ145" i="37" s="1"/>
  <c r="BH138" i="37"/>
  <c r="BH145" i="37" s="1"/>
  <c r="BE138" i="37"/>
  <c r="BE145" i="37" s="1"/>
  <c r="BD138" i="37"/>
  <c r="BD145" i="37" s="1"/>
  <c r="BC138" i="37"/>
  <c r="BC145" i="37" s="1"/>
  <c r="BB138" i="37"/>
  <c r="BB145" i="37" s="1"/>
  <c r="BA138" i="37"/>
  <c r="BA145" i="37" s="1"/>
  <c r="AY138" i="37"/>
  <c r="AY145" i="37" s="1"/>
  <c r="AX138" i="37"/>
  <c r="AX145" i="37" s="1"/>
  <c r="AV138" i="37"/>
  <c r="AV145" i="37" s="1"/>
  <c r="AU138" i="37"/>
  <c r="AU145" i="37" s="1"/>
  <c r="AT138" i="37"/>
  <c r="AT145" i="37" s="1"/>
  <c r="AP138" i="37"/>
  <c r="AP145" i="37" s="1"/>
  <c r="AI138" i="37"/>
  <c r="AG138" i="37"/>
  <c r="AF138" i="37"/>
  <c r="AC138" i="37"/>
  <c r="U138" i="37"/>
  <c r="P138" i="37"/>
  <c r="O138" i="37"/>
  <c r="L138" i="37"/>
  <c r="J138" i="37"/>
  <c r="CQ137" i="37"/>
  <c r="CQ143" i="37" s="1"/>
  <c r="CP137" i="37"/>
  <c r="CP143" i="37" s="1"/>
  <c r="CO137" i="37"/>
  <c r="CN137" i="37"/>
  <c r="CM137" i="37"/>
  <c r="CM143" i="37" s="1"/>
  <c r="CL137" i="37"/>
  <c r="CK137" i="37"/>
  <c r="CK143" i="37" s="1"/>
  <c r="CJ137" i="37"/>
  <c r="CJ143" i="37" s="1"/>
  <c r="CI137" i="37"/>
  <c r="CI143" i="37" s="1"/>
  <c r="CH137" i="37"/>
  <c r="CH141" i="37" s="1"/>
  <c r="CG137" i="37"/>
  <c r="CG142" i="37" s="1"/>
  <c r="CF137" i="37"/>
  <c r="CE137" i="37"/>
  <c r="CD137" i="37"/>
  <c r="CD142" i="37" s="1"/>
  <c r="CC137" i="37"/>
  <c r="CC138" i="37" s="1"/>
  <c r="CC145" i="37" s="1"/>
  <c r="CB137" i="37"/>
  <c r="CB141" i="37" s="1"/>
  <c r="CA137" i="37"/>
  <c r="CA141" i="37" s="1"/>
  <c r="BZ137" i="37"/>
  <c r="BZ143" i="37" s="1"/>
  <c r="BY137" i="37"/>
  <c r="BY141" i="37" s="1"/>
  <c r="BY144" i="37" s="1"/>
  <c r="BX137" i="37"/>
  <c r="BW137" i="37"/>
  <c r="BV137" i="37"/>
  <c r="BV143" i="37" s="1"/>
  <c r="BU137" i="37"/>
  <c r="BU143" i="37" s="1"/>
  <c r="BT137" i="37"/>
  <c r="BT143" i="37" s="1"/>
  <c r="BS137" i="37"/>
  <c r="BS143" i="37" s="1"/>
  <c r="BR137" i="37"/>
  <c r="BQ137" i="37"/>
  <c r="BQ140" i="37" s="1"/>
  <c r="BP137" i="37"/>
  <c r="BO137" i="37"/>
  <c r="BN137" i="37"/>
  <c r="BM137" i="37"/>
  <c r="BL137" i="37"/>
  <c r="BL139" i="37" s="1"/>
  <c r="BK137" i="37"/>
  <c r="BJ137" i="37"/>
  <c r="BI137" i="37"/>
  <c r="BI139" i="37" s="1"/>
  <c r="BH137" i="37"/>
  <c r="BG137" i="37"/>
  <c r="BG138" i="37" s="1"/>
  <c r="BG145" i="37" s="1"/>
  <c r="BF137" i="37"/>
  <c r="BF138" i="37" s="1"/>
  <c r="BF145" i="37" s="1"/>
  <c r="BE137" i="37"/>
  <c r="BE139" i="37" s="1"/>
  <c r="BD137" i="37"/>
  <c r="BC137" i="37"/>
  <c r="BC140" i="37" s="1"/>
  <c r="BB137" i="37"/>
  <c r="BA137" i="37"/>
  <c r="AZ137" i="37"/>
  <c r="AZ138" i="37" s="1"/>
  <c r="AZ145" i="37" s="1"/>
  <c r="AY137" i="37"/>
  <c r="AX137" i="37"/>
  <c r="AW137" i="37"/>
  <c r="AW138" i="37" s="1"/>
  <c r="AW145" i="37" s="1"/>
  <c r="AV137" i="37"/>
  <c r="AU137" i="37"/>
  <c r="AT137" i="37"/>
  <c r="AS137" i="37"/>
  <c r="AS142" i="37" s="1"/>
  <c r="AR137" i="37"/>
  <c r="AQ137" i="37"/>
  <c r="AP137" i="37"/>
  <c r="AP143" i="37" s="1"/>
  <c r="AK137" i="37"/>
  <c r="AJ137" i="37"/>
  <c r="AE137" i="37"/>
  <c r="AD137" i="37"/>
  <c r="AC137" i="37"/>
  <c r="Z137" i="37"/>
  <c r="X137" i="37"/>
  <c r="W137" i="37"/>
  <c r="T137" i="37"/>
  <c r="S137" i="37"/>
  <c r="R137" i="37"/>
  <c r="Q137" i="37"/>
  <c r="P137" i="37"/>
  <c r="O137" i="37"/>
  <c r="N137" i="37"/>
  <c r="L137" i="37"/>
  <c r="J137" i="37"/>
  <c r="AK136" i="37"/>
  <c r="AK138" i="37" s="1"/>
  <c r="AJ136" i="37"/>
  <c r="AJ140" i="37" s="1"/>
  <c r="AI136" i="37"/>
  <c r="AH136" i="37"/>
  <c r="AG136" i="37"/>
  <c r="AF136" i="37"/>
  <c r="AF143" i="37" s="1"/>
  <c r="AE136" i="37"/>
  <c r="AE138" i="37" s="1"/>
  <c r="AD136" i="37"/>
  <c r="AD138" i="37" s="1"/>
  <c r="AC136" i="37"/>
  <c r="AC139" i="37" s="1"/>
  <c r="AB136" i="37"/>
  <c r="AB138" i="37" s="1"/>
  <c r="AA136" i="37"/>
  <c r="Z136" i="37"/>
  <c r="Z138" i="37" s="1"/>
  <c r="Y136" i="37"/>
  <c r="X136" i="37"/>
  <c r="X139" i="37" s="1"/>
  <c r="W136" i="37"/>
  <c r="W138" i="37" s="1"/>
  <c r="V136" i="37"/>
  <c r="V143" i="37" s="1"/>
  <c r="U136" i="37"/>
  <c r="U143" i="37" s="1"/>
  <c r="T136" i="37"/>
  <c r="T138" i="37" s="1"/>
  <c r="S136" i="37"/>
  <c r="S138" i="37" s="1"/>
  <c r="R136" i="37"/>
  <c r="R138" i="37" s="1"/>
  <c r="Q136" i="37"/>
  <c r="Q138" i="37" s="1"/>
  <c r="P136" i="37"/>
  <c r="P140" i="37" s="1"/>
  <c r="O136" i="37"/>
  <c r="O139" i="37" s="1"/>
  <c r="N136" i="37"/>
  <c r="N139" i="37" s="1"/>
  <c r="M136" i="37"/>
  <c r="M138" i="37" s="1"/>
  <c r="L136" i="37"/>
  <c r="L140" i="37" s="1"/>
  <c r="K136" i="37"/>
  <c r="J136" i="37"/>
  <c r="J141" i="37" s="1"/>
  <c r="CM126" i="37"/>
  <c r="CL126" i="37"/>
  <c r="CK126" i="37"/>
  <c r="CJ126" i="37"/>
  <c r="CI126" i="37"/>
  <c r="CH126" i="37"/>
  <c r="CG126" i="37"/>
  <c r="CF126" i="37"/>
  <c r="CE126" i="37"/>
  <c r="CD126" i="37"/>
  <c r="CC126" i="37"/>
  <c r="CB126" i="37"/>
  <c r="CA126" i="37"/>
  <c r="BZ126" i="37"/>
  <c r="BY126" i="37"/>
  <c r="BX126" i="37"/>
  <c r="BW126" i="37"/>
  <c r="BU126" i="37"/>
  <c r="BT126" i="37"/>
  <c r="BR126" i="37"/>
  <c r="BQ126" i="37"/>
  <c r="BP126" i="37"/>
  <c r="BN126" i="37"/>
  <c r="BM126" i="37"/>
  <c r="BL126" i="37"/>
  <c r="BK126" i="37"/>
  <c r="BJ126" i="37"/>
  <c r="BI126" i="37"/>
  <c r="BG126" i="37"/>
  <c r="BE126" i="37"/>
  <c r="BD126" i="37"/>
  <c r="BC126" i="37"/>
  <c r="BB126" i="37"/>
  <c r="AZ126" i="37"/>
  <c r="AX126" i="37"/>
  <c r="AW126" i="37"/>
  <c r="AV126" i="37"/>
  <c r="AU126" i="37"/>
  <c r="AT126" i="37"/>
  <c r="AS126" i="37"/>
  <c r="AQ126" i="37"/>
  <c r="Y125" i="37"/>
  <c r="U125" i="37"/>
  <c r="Q125" i="37"/>
  <c r="O125" i="37"/>
  <c r="N125" i="37"/>
  <c r="M125" i="37"/>
  <c r="J125" i="37"/>
  <c r="CL124" i="37"/>
  <c r="CI124" i="37"/>
  <c r="CE124" i="37"/>
  <c r="CB124" i="37"/>
  <c r="BX124" i="37"/>
  <c r="BV124" i="37"/>
  <c r="BU124" i="37"/>
  <c r="BR124" i="37"/>
  <c r="BQ124" i="37"/>
  <c r="BO124" i="37"/>
  <c r="BN124" i="37"/>
  <c r="BM124" i="37"/>
  <c r="BL124" i="37"/>
  <c r="BJ124" i="37"/>
  <c r="BH124" i="37"/>
  <c r="BG124" i="37"/>
  <c r="BF124" i="37"/>
  <c r="BD124" i="37"/>
  <c r="BC124" i="37"/>
  <c r="BB124" i="37"/>
  <c r="BA124" i="37"/>
  <c r="AZ124" i="37"/>
  <c r="AY124" i="37"/>
  <c r="AX124" i="37"/>
  <c r="AV124" i="37"/>
  <c r="CM123" i="37"/>
  <c r="CL123" i="37"/>
  <c r="CK123" i="37"/>
  <c r="CJ123" i="37"/>
  <c r="CI123" i="37"/>
  <c r="CH123" i="37"/>
  <c r="CG123" i="37"/>
  <c r="CF123" i="37"/>
  <c r="CE123" i="37"/>
  <c r="CD123" i="37"/>
  <c r="CC123" i="37"/>
  <c r="CB123" i="37"/>
  <c r="CA123" i="37"/>
  <c r="BZ123" i="37"/>
  <c r="BY123" i="37"/>
  <c r="BX123" i="37"/>
  <c r="BV123" i="37"/>
  <c r="BU123" i="37"/>
  <c r="BR123" i="37"/>
  <c r="BQ123" i="37"/>
  <c r="BP123" i="37"/>
  <c r="BO123" i="37"/>
  <c r="BN123" i="37"/>
  <c r="BM123" i="37"/>
  <c r="BL123" i="37"/>
  <c r="BK123" i="37"/>
  <c r="BJ123" i="37"/>
  <c r="BI123" i="37"/>
  <c r="BH123" i="37"/>
  <c r="BG123" i="37"/>
  <c r="BF123" i="37"/>
  <c r="BC123" i="37"/>
  <c r="BB123" i="37"/>
  <c r="BA123" i="37"/>
  <c r="AZ123" i="37"/>
  <c r="AY123" i="37"/>
  <c r="AW123" i="37"/>
  <c r="AV123" i="37"/>
  <c r="AU123" i="37"/>
  <c r="AT123" i="37"/>
  <c r="AS123" i="37"/>
  <c r="AR123" i="37"/>
  <c r="AQ123" i="37"/>
  <c r="Y123" i="37"/>
  <c r="X123" i="37"/>
  <c r="W123" i="37"/>
  <c r="V123" i="37"/>
  <c r="U123" i="37"/>
  <c r="T123" i="37"/>
  <c r="S123" i="37"/>
  <c r="R123" i="37"/>
  <c r="Q123" i="37"/>
  <c r="P123" i="37"/>
  <c r="O123" i="37"/>
  <c r="N123" i="37"/>
  <c r="M123" i="37"/>
  <c r="CM122" i="37"/>
  <c r="CL122" i="37"/>
  <c r="CK122" i="37"/>
  <c r="CJ122" i="37"/>
  <c r="CI122" i="37"/>
  <c r="CH122" i="37"/>
  <c r="CG122" i="37"/>
  <c r="CF122" i="37"/>
  <c r="CE122" i="37"/>
  <c r="CD122" i="37"/>
  <c r="CC122" i="37"/>
  <c r="CB122" i="37"/>
  <c r="CA122" i="37"/>
  <c r="BZ122" i="37"/>
  <c r="BY122" i="37"/>
  <c r="BX122" i="37"/>
  <c r="BW122" i="37"/>
  <c r="BT122" i="37"/>
  <c r="BS122" i="37"/>
  <c r="BR122" i="37"/>
  <c r="BQ122" i="37"/>
  <c r="BO122" i="37"/>
  <c r="BN122" i="37"/>
  <c r="BL122" i="37"/>
  <c r="BK122" i="37"/>
  <c r="BJ122" i="37"/>
  <c r="BI122" i="37"/>
  <c r="BH122" i="37"/>
  <c r="BG122" i="37"/>
  <c r="BG125" i="37" s="1"/>
  <c r="BD122" i="37"/>
  <c r="BC122" i="37"/>
  <c r="BA122" i="37"/>
  <c r="AW122" i="37"/>
  <c r="AV122" i="37"/>
  <c r="AU122" i="37"/>
  <c r="AT122" i="37"/>
  <c r="AS122" i="37"/>
  <c r="AR122" i="37"/>
  <c r="AQ122" i="37"/>
  <c r="Y122" i="37"/>
  <c r="X122" i="37"/>
  <c r="W122" i="37"/>
  <c r="V122" i="37"/>
  <c r="U122" i="37"/>
  <c r="T122" i="37"/>
  <c r="S122" i="37"/>
  <c r="Q122" i="37"/>
  <c r="P122" i="37"/>
  <c r="O122" i="37"/>
  <c r="N122" i="37"/>
  <c r="M122" i="37"/>
  <c r="J122" i="37"/>
  <c r="CM121" i="37"/>
  <c r="CL121" i="37"/>
  <c r="CK121" i="37"/>
  <c r="CJ121" i="37"/>
  <c r="CI121" i="37"/>
  <c r="CH121" i="37"/>
  <c r="CG121" i="37"/>
  <c r="CF121" i="37"/>
  <c r="CE121" i="37"/>
  <c r="CD121" i="37"/>
  <c r="CC121" i="37"/>
  <c r="CB121" i="37"/>
  <c r="CA121" i="37"/>
  <c r="BZ121" i="37"/>
  <c r="BY121" i="37"/>
  <c r="BX121" i="37"/>
  <c r="BV121" i="37"/>
  <c r="BU121" i="37"/>
  <c r="BS121" i="37"/>
  <c r="BR121" i="37"/>
  <c r="BQ121" i="37"/>
  <c r="BO121" i="37"/>
  <c r="BN121" i="37"/>
  <c r="BK121" i="37"/>
  <c r="BJ121" i="37"/>
  <c r="BI121" i="37"/>
  <c r="BH121" i="37"/>
  <c r="BG121" i="37"/>
  <c r="BD121" i="37"/>
  <c r="BC121" i="37"/>
  <c r="AW121" i="37"/>
  <c r="AV121" i="37"/>
  <c r="AU121" i="37"/>
  <c r="AT121" i="37"/>
  <c r="AS121" i="37"/>
  <c r="AR121" i="37"/>
  <c r="AQ121" i="37"/>
  <c r="Y121" i="37"/>
  <c r="X121" i="37"/>
  <c r="V121" i="37"/>
  <c r="U121" i="37"/>
  <c r="S121" i="37"/>
  <c r="R121" i="37"/>
  <c r="Q121" i="37"/>
  <c r="P121" i="37"/>
  <c r="O121" i="37"/>
  <c r="N121" i="37"/>
  <c r="CM120" i="37"/>
  <c r="CL120" i="37"/>
  <c r="CK120" i="37"/>
  <c r="CJ120" i="37"/>
  <c r="CI120" i="37"/>
  <c r="CH120" i="37"/>
  <c r="CG120" i="37"/>
  <c r="CF120" i="37"/>
  <c r="CE120" i="37"/>
  <c r="CD120" i="37"/>
  <c r="CC120" i="37"/>
  <c r="CB120" i="37"/>
  <c r="CA120" i="37"/>
  <c r="BZ120" i="37"/>
  <c r="BY120" i="37"/>
  <c r="BX120" i="37"/>
  <c r="BW120" i="37"/>
  <c r="BV120" i="37"/>
  <c r="BT120" i="37"/>
  <c r="BS120" i="37"/>
  <c r="BR120" i="37"/>
  <c r="BQ120" i="37"/>
  <c r="BP120" i="37"/>
  <c r="BO120" i="37"/>
  <c r="BN120" i="37"/>
  <c r="BK120" i="37"/>
  <c r="BJ120" i="37"/>
  <c r="BI120" i="37"/>
  <c r="BG120" i="37"/>
  <c r="BF120" i="37"/>
  <c r="BE120" i="37"/>
  <c r="BD120" i="37"/>
  <c r="BC120" i="37"/>
  <c r="BA120" i="37"/>
  <c r="AZ120" i="37"/>
  <c r="AW120" i="37"/>
  <c r="AV120" i="37"/>
  <c r="AU120" i="37"/>
  <c r="AS120" i="37"/>
  <c r="AR120" i="37"/>
  <c r="AQ120" i="37"/>
  <c r="Y120" i="37"/>
  <c r="T120" i="37"/>
  <c r="M120" i="37"/>
  <c r="L120" i="37"/>
  <c r="K120" i="37"/>
  <c r="J120" i="37"/>
  <c r="CM119" i="37"/>
  <c r="CL119" i="37"/>
  <c r="CK119" i="37"/>
  <c r="CJ119" i="37"/>
  <c r="CI119" i="37"/>
  <c r="CH119" i="37"/>
  <c r="CG119" i="37"/>
  <c r="CF119" i="37"/>
  <c r="CE119" i="37"/>
  <c r="CD119" i="37"/>
  <c r="CC119" i="37"/>
  <c r="CB119" i="37"/>
  <c r="CA119" i="37"/>
  <c r="BZ119" i="37"/>
  <c r="BY119" i="37"/>
  <c r="BX119" i="37"/>
  <c r="BW119" i="37"/>
  <c r="BU119" i="37"/>
  <c r="BT119" i="37"/>
  <c r="BR119" i="37"/>
  <c r="BQ119" i="37"/>
  <c r="BP119" i="37"/>
  <c r="BN119" i="37"/>
  <c r="BM119" i="37"/>
  <c r="BL119" i="37"/>
  <c r="BK119" i="37"/>
  <c r="BJ119" i="37"/>
  <c r="BI119" i="37"/>
  <c r="BG119" i="37"/>
  <c r="BE119" i="37"/>
  <c r="BD119" i="37"/>
  <c r="BC119" i="37"/>
  <c r="BB119" i="37"/>
  <c r="AZ119" i="37"/>
  <c r="AX119" i="37"/>
  <c r="AW119" i="37"/>
  <c r="AV119" i="37"/>
  <c r="AU119" i="37"/>
  <c r="AT119" i="37"/>
  <c r="AS119" i="37"/>
  <c r="AQ119" i="37"/>
  <c r="Y119" i="37"/>
  <c r="U119" i="37"/>
  <c r="Q119" i="37"/>
  <c r="O119" i="37"/>
  <c r="N119" i="37"/>
  <c r="M119" i="37"/>
  <c r="J119" i="37"/>
  <c r="CM118" i="37"/>
  <c r="CM124" i="37" s="1"/>
  <c r="CL118" i="37"/>
  <c r="CK118" i="37"/>
  <c r="CK124" i="37" s="1"/>
  <c r="CJ118" i="37"/>
  <c r="CJ124" i="37" s="1"/>
  <c r="CI118" i="37"/>
  <c r="CH118" i="37"/>
  <c r="CH124" i="37" s="1"/>
  <c r="CG118" i="37"/>
  <c r="CG124" i="37" s="1"/>
  <c r="CF118" i="37"/>
  <c r="CF124" i="37" s="1"/>
  <c r="CE118" i="37"/>
  <c r="CD118" i="37"/>
  <c r="CD124" i="37" s="1"/>
  <c r="CC118" i="37"/>
  <c r="CC124" i="37" s="1"/>
  <c r="CB118" i="37"/>
  <c r="CA118" i="37"/>
  <c r="CA124" i="37" s="1"/>
  <c r="BZ118" i="37"/>
  <c r="BZ124" i="37" s="1"/>
  <c r="BY118" i="37"/>
  <c r="BY124" i="37" s="1"/>
  <c r="BX118" i="37"/>
  <c r="BW118" i="37"/>
  <c r="BV118" i="37"/>
  <c r="BV126" i="37" s="1"/>
  <c r="BU118" i="37"/>
  <c r="BU122" i="37" s="1"/>
  <c r="BT118" i="37"/>
  <c r="BT124" i="37" s="1"/>
  <c r="BS118" i="37"/>
  <c r="BS119" i="37" s="1"/>
  <c r="BR118" i="37"/>
  <c r="BQ118" i="37"/>
  <c r="BP118" i="37"/>
  <c r="BO118" i="37"/>
  <c r="BO126" i="37" s="1"/>
  <c r="BN118" i="37"/>
  <c r="BM118" i="37"/>
  <c r="BM122" i="37" s="1"/>
  <c r="BM125" i="37" s="1"/>
  <c r="BL118" i="37"/>
  <c r="BL120" i="37" s="1"/>
  <c r="BK118" i="37"/>
  <c r="BK124" i="37" s="1"/>
  <c r="BJ118" i="37"/>
  <c r="BI118" i="37"/>
  <c r="BI124" i="37" s="1"/>
  <c r="BI125" i="37" s="1"/>
  <c r="BH118" i="37"/>
  <c r="BH120" i="37" s="1"/>
  <c r="BG118" i="37"/>
  <c r="BF118" i="37"/>
  <c r="BF126" i="37" s="1"/>
  <c r="BE118" i="37"/>
  <c r="BE124" i="37" s="1"/>
  <c r="BD118" i="37"/>
  <c r="BD123" i="37" s="1"/>
  <c r="BC118" i="37"/>
  <c r="BB118" i="37"/>
  <c r="BB122" i="37" s="1"/>
  <c r="BA118" i="37"/>
  <c r="BA126" i="37" s="1"/>
  <c r="AZ118" i="37"/>
  <c r="AY118" i="37"/>
  <c r="AY126" i="37" s="1"/>
  <c r="AX118" i="37"/>
  <c r="AX123" i="37" s="1"/>
  <c r="AW118" i="37"/>
  <c r="AW124" i="37" s="1"/>
  <c r="AV118" i="37"/>
  <c r="AU118" i="37"/>
  <c r="AU124" i="37" s="1"/>
  <c r="AT118" i="37"/>
  <c r="AT120" i="37" s="1"/>
  <c r="AS118" i="37"/>
  <c r="AS124" i="37" s="1"/>
  <c r="AR118" i="37"/>
  <c r="AR124" i="37" s="1"/>
  <c r="AQ118" i="37"/>
  <c r="AQ124" i="37" s="1"/>
  <c r="AQ125" i="37" s="1"/>
  <c r="Y118" i="37"/>
  <c r="X118" i="37"/>
  <c r="X125" i="37" s="1"/>
  <c r="W118" i="37"/>
  <c r="W125" i="37" s="1"/>
  <c r="V118" i="37"/>
  <c r="V120" i="37" s="1"/>
  <c r="U118" i="37"/>
  <c r="U120" i="37" s="1"/>
  <c r="T118" i="37"/>
  <c r="S118" i="37"/>
  <c r="S120" i="37" s="1"/>
  <c r="R118" i="37"/>
  <c r="R120" i="37" s="1"/>
  <c r="Q118" i="37"/>
  <c r="Q120" i="37" s="1"/>
  <c r="P118" i="37"/>
  <c r="P125" i="37" s="1"/>
  <c r="O118" i="37"/>
  <c r="O120" i="37" s="1"/>
  <c r="N118" i="37"/>
  <c r="N120" i="37" s="1"/>
  <c r="M118" i="37"/>
  <c r="M121" i="37" s="1"/>
  <c r="L118" i="37"/>
  <c r="K118" i="37"/>
  <c r="J118" i="37"/>
  <c r="X106" i="37"/>
  <c r="W106" i="37"/>
  <c r="V106" i="37"/>
  <c r="U106" i="37"/>
  <c r="T106" i="37"/>
  <c r="S106" i="37"/>
  <c r="R106" i="37"/>
  <c r="Q106" i="37"/>
  <c r="P106" i="37"/>
  <c r="O106" i="37"/>
  <c r="N106" i="37"/>
  <c r="X105" i="37"/>
  <c r="W105" i="37"/>
  <c r="V105" i="37"/>
  <c r="U105" i="37"/>
  <c r="T105" i="37"/>
  <c r="S105" i="37"/>
  <c r="R105" i="37"/>
  <c r="Q105" i="37"/>
  <c r="P105" i="37"/>
  <c r="O105" i="37"/>
  <c r="N105" i="37"/>
  <c r="X104" i="37"/>
  <c r="W104" i="37"/>
  <c r="V104" i="37"/>
  <c r="U104" i="37"/>
  <c r="T104" i="37"/>
  <c r="S104" i="37"/>
  <c r="R104" i="37"/>
  <c r="Q104" i="37"/>
  <c r="P104" i="37"/>
  <c r="O104" i="37"/>
  <c r="N104" i="37"/>
  <c r="X103" i="37"/>
  <c r="W103" i="37"/>
  <c r="V103" i="37"/>
  <c r="U103" i="37"/>
  <c r="T103" i="37"/>
  <c r="S103" i="37"/>
  <c r="R103" i="37"/>
  <c r="Q103" i="37"/>
  <c r="P103" i="37"/>
  <c r="O103" i="37"/>
  <c r="N103" i="37"/>
  <c r="X102" i="37"/>
  <c r="W102" i="37"/>
  <c r="V102" i="37"/>
  <c r="U102" i="37"/>
  <c r="T102" i="37"/>
  <c r="S102" i="37"/>
  <c r="R102" i="37"/>
  <c r="Q102" i="37"/>
  <c r="P102" i="37"/>
  <c r="O102" i="37"/>
  <c r="N102" i="37"/>
  <c r="X101" i="37"/>
  <c r="W101" i="37"/>
  <c r="V101" i="37"/>
  <c r="U101" i="37"/>
  <c r="T101" i="37"/>
  <c r="S101" i="37"/>
  <c r="R101" i="37"/>
  <c r="Q101" i="37"/>
  <c r="P101" i="37"/>
  <c r="O101" i="37"/>
  <c r="N101" i="37"/>
  <c r="X100" i="37"/>
  <c r="W100" i="37"/>
  <c r="V100" i="37"/>
  <c r="U100" i="37"/>
  <c r="T100" i="37"/>
  <c r="S100" i="37"/>
  <c r="R100" i="37"/>
  <c r="Q100" i="37"/>
  <c r="P100" i="37"/>
  <c r="O100" i="37"/>
  <c r="N100" i="37"/>
  <c r="X99" i="37"/>
  <c r="W99" i="37"/>
  <c r="V99" i="37"/>
  <c r="U99" i="37"/>
  <c r="T99" i="37"/>
  <c r="S99" i="37"/>
  <c r="R99" i="37"/>
  <c r="Q99" i="37"/>
  <c r="P99" i="37"/>
  <c r="O99" i="37"/>
  <c r="N99" i="37"/>
  <c r="X98" i="37"/>
  <c r="W98" i="37"/>
  <c r="V98" i="37"/>
  <c r="U98" i="37"/>
  <c r="T98" i="37"/>
  <c r="S98" i="37"/>
  <c r="R98" i="37"/>
  <c r="Q98" i="37"/>
  <c r="P98" i="37"/>
  <c r="O98" i="37"/>
  <c r="N98" i="37"/>
  <c r="X97" i="37"/>
  <c r="W97" i="37"/>
  <c r="V97" i="37"/>
  <c r="U97" i="37"/>
  <c r="T97" i="37"/>
  <c r="S97" i="37"/>
  <c r="R97" i="37"/>
  <c r="Q97" i="37"/>
  <c r="P97" i="37"/>
  <c r="O97" i="37"/>
  <c r="N97" i="37"/>
  <c r="X96" i="37"/>
  <c r="W96" i="37"/>
  <c r="V96" i="37"/>
  <c r="U96" i="37"/>
  <c r="T96" i="37"/>
  <c r="S96" i="37"/>
  <c r="R96" i="37"/>
  <c r="Q96" i="37"/>
  <c r="P96" i="37"/>
  <c r="O96" i="37"/>
  <c r="N96" i="37"/>
  <c r="X95" i="37"/>
  <c r="W95" i="37"/>
  <c r="V95" i="37"/>
  <c r="U95" i="37"/>
  <c r="T95" i="37"/>
  <c r="S95" i="37"/>
  <c r="R95" i="37"/>
  <c r="Q95" i="37"/>
  <c r="P95" i="37"/>
  <c r="O95" i="37"/>
  <c r="N95" i="37"/>
  <c r="X94" i="37"/>
  <c r="W94" i="37"/>
  <c r="V94" i="37"/>
  <c r="U94" i="37"/>
  <c r="T94" i="37"/>
  <c r="S94" i="37"/>
  <c r="R94" i="37"/>
  <c r="Q94" i="37"/>
  <c r="P94" i="37"/>
  <c r="O94" i="37"/>
  <c r="N94" i="37"/>
  <c r="X93" i="37"/>
  <c r="W93" i="37"/>
  <c r="V93" i="37"/>
  <c r="U93" i="37"/>
  <c r="T93" i="37"/>
  <c r="S93" i="37"/>
  <c r="R93" i="37"/>
  <c r="Q93" i="37"/>
  <c r="P93" i="37"/>
  <c r="O93" i="37"/>
  <c r="N93" i="37"/>
  <c r="X92" i="37"/>
  <c r="W92" i="37"/>
  <c r="V92" i="37"/>
  <c r="U92" i="37"/>
  <c r="T92" i="37"/>
  <c r="S92" i="37"/>
  <c r="R92" i="37"/>
  <c r="Q92" i="37"/>
  <c r="P92" i="37"/>
  <c r="O92" i="37"/>
  <c r="N92" i="37"/>
  <c r="X91" i="37"/>
  <c r="W91" i="37"/>
  <c r="V91" i="37"/>
  <c r="U91" i="37"/>
  <c r="T91" i="37"/>
  <c r="S91" i="37"/>
  <c r="R91" i="37"/>
  <c r="Q91" i="37"/>
  <c r="P91" i="37"/>
  <c r="O91" i="37"/>
  <c r="N91" i="37"/>
  <c r="X90" i="37"/>
  <c r="W90" i="37"/>
  <c r="V90" i="37"/>
  <c r="U90" i="37"/>
  <c r="T90" i="37"/>
  <c r="S90" i="37"/>
  <c r="R90" i="37"/>
  <c r="Q90" i="37"/>
  <c r="P90" i="37"/>
  <c r="O90" i="37"/>
  <c r="N90" i="37"/>
  <c r="X89" i="37"/>
  <c r="W89" i="37"/>
  <c r="V89" i="37"/>
  <c r="U89" i="37"/>
  <c r="T89" i="37"/>
  <c r="S89" i="37"/>
  <c r="R89" i="37"/>
  <c r="Q89" i="37"/>
  <c r="P89" i="37"/>
  <c r="O89" i="37"/>
  <c r="N89" i="37"/>
  <c r="X88" i="37"/>
  <c r="W88" i="37"/>
  <c r="V88" i="37"/>
  <c r="U88" i="37"/>
  <c r="T88" i="37"/>
  <c r="S88" i="37"/>
  <c r="R88" i="37"/>
  <c r="Q88" i="37"/>
  <c r="P88" i="37"/>
  <c r="O88" i="37"/>
  <c r="N88" i="37"/>
  <c r="X87" i="37"/>
  <c r="W87" i="37"/>
  <c r="V87" i="37"/>
  <c r="U87" i="37"/>
  <c r="T87" i="37"/>
  <c r="S87" i="37"/>
  <c r="R87" i="37"/>
  <c r="Q87" i="37"/>
  <c r="P87" i="37"/>
  <c r="O87" i="37"/>
  <c r="N87" i="37"/>
  <c r="X86" i="37"/>
  <c r="W86" i="37"/>
  <c r="V86" i="37"/>
  <c r="U86" i="37"/>
  <c r="T86" i="37"/>
  <c r="S86" i="37"/>
  <c r="R86" i="37"/>
  <c r="Q86" i="37"/>
  <c r="P86" i="37"/>
  <c r="O86" i="37"/>
  <c r="N86" i="37"/>
  <c r="X85" i="37"/>
  <c r="W85" i="37"/>
  <c r="V85" i="37"/>
  <c r="U85" i="37"/>
  <c r="T85" i="37"/>
  <c r="S85" i="37"/>
  <c r="R85" i="37"/>
  <c r="Q85" i="37"/>
  <c r="P85" i="37"/>
  <c r="O85" i="37"/>
  <c r="N85" i="37"/>
  <c r="X84" i="37"/>
  <c r="W84" i="37"/>
  <c r="V84" i="37"/>
  <c r="U84" i="37"/>
  <c r="T84" i="37"/>
  <c r="S84" i="37"/>
  <c r="R84" i="37"/>
  <c r="Q84" i="37"/>
  <c r="P84" i="37"/>
  <c r="O84" i="37"/>
  <c r="N84" i="37"/>
  <c r="X83" i="37"/>
  <c r="W83" i="37"/>
  <c r="V83" i="37"/>
  <c r="U83" i="37"/>
  <c r="T83" i="37"/>
  <c r="S83" i="37"/>
  <c r="R83" i="37"/>
  <c r="Q83" i="37"/>
  <c r="P83" i="37"/>
  <c r="O83" i="37"/>
  <c r="N83" i="37"/>
  <c r="X82" i="37"/>
  <c r="W82" i="37"/>
  <c r="V82" i="37"/>
  <c r="U82" i="37"/>
  <c r="T82" i="37"/>
  <c r="S82" i="37"/>
  <c r="R82" i="37"/>
  <c r="Q82" i="37"/>
  <c r="P82" i="37"/>
  <c r="O82" i="37"/>
  <c r="N82" i="37"/>
  <c r="X81" i="37"/>
  <c r="W81" i="37"/>
  <c r="V81" i="37"/>
  <c r="U81" i="37"/>
  <c r="T81" i="37"/>
  <c r="S81" i="37"/>
  <c r="R81" i="37"/>
  <c r="Q81" i="37"/>
  <c r="P81" i="37"/>
  <c r="O81" i="37"/>
  <c r="N81" i="37"/>
  <c r="X80" i="37"/>
  <c r="W80" i="37"/>
  <c r="V80" i="37"/>
  <c r="U80" i="37"/>
  <c r="T80" i="37"/>
  <c r="S80" i="37"/>
  <c r="R80" i="37"/>
  <c r="Q80" i="37"/>
  <c r="P80" i="37"/>
  <c r="O80" i="37"/>
  <c r="N80" i="37"/>
  <c r="X79" i="37"/>
  <c r="W79" i="37"/>
  <c r="V79" i="37"/>
  <c r="U79" i="37"/>
  <c r="T79" i="37"/>
  <c r="S79" i="37"/>
  <c r="R79" i="37"/>
  <c r="Q79" i="37"/>
  <c r="P79" i="37"/>
  <c r="O79" i="37"/>
  <c r="N79" i="37"/>
  <c r="X78" i="37"/>
  <c r="W78" i="37"/>
  <c r="V78" i="37"/>
  <c r="U78" i="37"/>
  <c r="T78" i="37"/>
  <c r="S78" i="37"/>
  <c r="R78" i="37"/>
  <c r="Q78" i="37"/>
  <c r="P78" i="37"/>
  <c r="O78" i="37"/>
  <c r="N78" i="37"/>
  <c r="X77" i="37"/>
  <c r="W77" i="37"/>
  <c r="V77" i="37"/>
  <c r="U77" i="37"/>
  <c r="T77" i="37"/>
  <c r="S77" i="37"/>
  <c r="R77" i="37"/>
  <c r="Q77" i="37"/>
  <c r="P77" i="37"/>
  <c r="O77" i="37"/>
  <c r="N77" i="37"/>
  <c r="X76" i="37"/>
  <c r="W76" i="37"/>
  <c r="V76" i="37"/>
  <c r="U76" i="37"/>
  <c r="T76" i="37"/>
  <c r="S76" i="37"/>
  <c r="R76" i="37"/>
  <c r="Q76" i="37"/>
  <c r="P76" i="37"/>
  <c r="O76" i="37"/>
  <c r="N76" i="37"/>
  <c r="X75" i="37"/>
  <c r="W75" i="37"/>
  <c r="V75" i="37"/>
  <c r="U75" i="37"/>
  <c r="T75" i="37"/>
  <c r="S75" i="37"/>
  <c r="R75" i="37"/>
  <c r="Q75" i="37"/>
  <c r="P75" i="37"/>
  <c r="O75" i="37"/>
  <c r="N75" i="37"/>
  <c r="X74" i="37"/>
  <c r="W74" i="37"/>
  <c r="V74" i="37"/>
  <c r="U74" i="37"/>
  <c r="T74" i="37"/>
  <c r="S74" i="37"/>
  <c r="R74" i="37"/>
  <c r="Q74" i="37"/>
  <c r="P74" i="37"/>
  <c r="O74" i="37"/>
  <c r="N74" i="37"/>
  <c r="X73" i="37"/>
  <c r="W73" i="37"/>
  <c r="V73" i="37"/>
  <c r="U73" i="37"/>
  <c r="T73" i="37"/>
  <c r="S73" i="37"/>
  <c r="R73" i="37"/>
  <c r="Q73" i="37"/>
  <c r="P73" i="37"/>
  <c r="O73" i="37"/>
  <c r="N73" i="37"/>
  <c r="X72" i="37"/>
  <c r="W72" i="37"/>
  <c r="V72" i="37"/>
  <c r="U72" i="37"/>
  <c r="T72" i="37"/>
  <c r="S72" i="37"/>
  <c r="R72" i="37"/>
  <c r="Q72" i="37"/>
  <c r="P72" i="37"/>
  <c r="O72" i="37"/>
  <c r="N72" i="37"/>
  <c r="X71" i="37"/>
  <c r="W71" i="37"/>
  <c r="V71" i="37"/>
  <c r="U71" i="37"/>
  <c r="T71" i="37"/>
  <c r="S71" i="37"/>
  <c r="R71" i="37"/>
  <c r="Q71" i="37"/>
  <c r="P71" i="37"/>
  <c r="O71" i="37"/>
  <c r="N71" i="37"/>
  <c r="X70" i="37"/>
  <c r="W70" i="37"/>
  <c r="V70" i="37"/>
  <c r="U70" i="37"/>
  <c r="T70" i="37"/>
  <c r="S70" i="37"/>
  <c r="R70" i="37"/>
  <c r="Q70" i="37"/>
  <c r="P70" i="37"/>
  <c r="O70" i="37"/>
  <c r="N70" i="37"/>
  <c r="X69" i="37"/>
  <c r="W69" i="37"/>
  <c r="V69" i="37"/>
  <c r="U69" i="37"/>
  <c r="T69" i="37"/>
  <c r="S69" i="37"/>
  <c r="R69" i="37"/>
  <c r="Q69" i="37"/>
  <c r="P69" i="37"/>
  <c r="O69" i="37"/>
  <c r="N69" i="37"/>
  <c r="X68" i="37"/>
  <c r="W68" i="37"/>
  <c r="V68" i="37"/>
  <c r="U68" i="37"/>
  <c r="T68" i="37"/>
  <c r="S68" i="37"/>
  <c r="R68" i="37"/>
  <c r="Q68" i="37"/>
  <c r="P68" i="37"/>
  <c r="O68" i="37"/>
  <c r="N68" i="37"/>
  <c r="X67" i="37"/>
  <c r="W67" i="37"/>
  <c r="V67" i="37"/>
  <c r="U67" i="37"/>
  <c r="T67" i="37"/>
  <c r="S67" i="37"/>
  <c r="R67" i="37"/>
  <c r="Q67" i="37"/>
  <c r="P67" i="37"/>
  <c r="O67" i="37"/>
  <c r="N67" i="37"/>
  <c r="X66" i="37"/>
  <c r="W66" i="37"/>
  <c r="V66" i="37"/>
  <c r="U66" i="37"/>
  <c r="T66" i="37"/>
  <c r="S66" i="37"/>
  <c r="R66" i="37"/>
  <c r="Q66" i="37"/>
  <c r="P66" i="37"/>
  <c r="O66" i="37"/>
  <c r="N66" i="37"/>
  <c r="X65" i="37"/>
  <c r="W65" i="37"/>
  <c r="V65" i="37"/>
  <c r="U65" i="37"/>
  <c r="T65" i="37"/>
  <c r="S65" i="37"/>
  <c r="R65" i="37"/>
  <c r="Q65" i="37"/>
  <c r="P65" i="37"/>
  <c r="O65" i="37"/>
  <c r="N65" i="37"/>
  <c r="X64" i="37"/>
  <c r="W64" i="37"/>
  <c r="V64" i="37"/>
  <c r="U64" i="37"/>
  <c r="T64" i="37"/>
  <c r="S64" i="37"/>
  <c r="R64" i="37"/>
  <c r="Q64" i="37"/>
  <c r="P64" i="37"/>
  <c r="O64" i="37"/>
  <c r="N64" i="37"/>
  <c r="X63" i="37"/>
  <c r="W63" i="37"/>
  <c r="V63" i="37"/>
  <c r="U63" i="37"/>
  <c r="T63" i="37"/>
  <c r="S63" i="37"/>
  <c r="R63" i="37"/>
  <c r="Q63" i="37"/>
  <c r="P63" i="37"/>
  <c r="O63" i="37"/>
  <c r="N63" i="37"/>
  <c r="X62" i="37"/>
  <c r="W62" i="37"/>
  <c r="V62" i="37"/>
  <c r="U62" i="37"/>
  <c r="T62" i="37"/>
  <c r="S62" i="37"/>
  <c r="R62" i="37"/>
  <c r="Q62" i="37"/>
  <c r="P62" i="37"/>
  <c r="O62" i="37"/>
  <c r="N62" i="37"/>
  <c r="X61" i="37"/>
  <c r="W61" i="37"/>
  <c r="V61" i="37"/>
  <c r="U61" i="37"/>
  <c r="T61" i="37"/>
  <c r="S61" i="37"/>
  <c r="R61" i="37"/>
  <c r="Q61" i="37"/>
  <c r="P61" i="37"/>
  <c r="O61" i="37"/>
  <c r="N61" i="37"/>
  <c r="X60" i="37"/>
  <c r="W60" i="37"/>
  <c r="V60" i="37"/>
  <c r="U60" i="37"/>
  <c r="T60" i="37"/>
  <c r="S60" i="37"/>
  <c r="R60" i="37"/>
  <c r="Q60" i="37"/>
  <c r="P60" i="37"/>
  <c r="O60" i="37"/>
  <c r="N60" i="37"/>
  <c r="X59" i="37"/>
  <c r="W59" i="37"/>
  <c r="V59" i="37"/>
  <c r="U59" i="37"/>
  <c r="T59" i="37"/>
  <c r="S59" i="37"/>
  <c r="R59" i="37"/>
  <c r="Q59" i="37"/>
  <c r="P59" i="37"/>
  <c r="O59" i="37"/>
  <c r="N59" i="37"/>
  <c r="X58" i="37"/>
  <c r="W58" i="37"/>
  <c r="V58" i="37"/>
  <c r="U58" i="37"/>
  <c r="T58" i="37"/>
  <c r="S58" i="37"/>
  <c r="R58" i="37"/>
  <c r="Q58" i="37"/>
  <c r="P58" i="37"/>
  <c r="O58" i="37"/>
  <c r="N58" i="37"/>
  <c r="X57" i="37"/>
  <c r="W57" i="37"/>
  <c r="V57" i="37"/>
  <c r="U57" i="37"/>
  <c r="T57" i="37"/>
  <c r="S57" i="37"/>
  <c r="R57" i="37"/>
  <c r="Q57" i="37"/>
  <c r="P57" i="37"/>
  <c r="O57" i="37"/>
  <c r="N57" i="37"/>
  <c r="X56" i="37"/>
  <c r="W56" i="37"/>
  <c r="V56" i="37"/>
  <c r="U56" i="37"/>
  <c r="T56" i="37"/>
  <c r="S56" i="37"/>
  <c r="R56" i="37"/>
  <c r="Q56" i="37"/>
  <c r="P56" i="37"/>
  <c r="O56" i="37"/>
  <c r="N56" i="37"/>
  <c r="X55" i="37"/>
  <c r="W55" i="37"/>
  <c r="V55" i="37"/>
  <c r="U55" i="37"/>
  <c r="T55" i="37"/>
  <c r="S55" i="37"/>
  <c r="R55" i="37"/>
  <c r="Q55" i="37"/>
  <c r="P55" i="37"/>
  <c r="O55" i="37"/>
  <c r="N55" i="37"/>
  <c r="X54" i="37"/>
  <c r="W54" i="37"/>
  <c r="V54" i="37"/>
  <c r="U54" i="37"/>
  <c r="T54" i="37"/>
  <c r="S54" i="37"/>
  <c r="R54" i="37"/>
  <c r="Q54" i="37"/>
  <c r="P54" i="37"/>
  <c r="O54" i="37"/>
  <c r="N54" i="37"/>
  <c r="X53" i="37"/>
  <c r="W53" i="37"/>
  <c r="V53" i="37"/>
  <c r="U53" i="37"/>
  <c r="T53" i="37"/>
  <c r="S53" i="37"/>
  <c r="R53" i="37"/>
  <c r="Q53" i="37"/>
  <c r="P53" i="37"/>
  <c r="O53" i="37"/>
  <c r="N53" i="37"/>
  <c r="X52" i="37"/>
  <c r="W52" i="37"/>
  <c r="V52" i="37"/>
  <c r="U52" i="37"/>
  <c r="T52" i="37"/>
  <c r="S52" i="37"/>
  <c r="R52" i="37"/>
  <c r="Q52" i="37"/>
  <c r="P52" i="37"/>
  <c r="O52" i="37"/>
  <c r="N52" i="37"/>
  <c r="X51" i="37"/>
  <c r="W51" i="37"/>
  <c r="V51" i="37"/>
  <c r="U51" i="37"/>
  <c r="T51" i="37"/>
  <c r="S51" i="37"/>
  <c r="R51" i="37"/>
  <c r="Q51" i="37"/>
  <c r="P51" i="37"/>
  <c r="O51" i="37"/>
  <c r="N51" i="37"/>
  <c r="X50" i="37"/>
  <c r="W50" i="37"/>
  <c r="V50" i="37"/>
  <c r="U50" i="37"/>
  <c r="T50" i="37"/>
  <c r="S50" i="37"/>
  <c r="R50" i="37"/>
  <c r="Q50" i="37"/>
  <c r="P50" i="37"/>
  <c r="O50" i="37"/>
  <c r="N50" i="37"/>
  <c r="X49" i="37"/>
  <c r="W49" i="37"/>
  <c r="V49" i="37"/>
  <c r="U49" i="37"/>
  <c r="T49" i="37"/>
  <c r="S49" i="37"/>
  <c r="R49" i="37"/>
  <c r="Q49" i="37"/>
  <c r="P49" i="37"/>
  <c r="O49" i="37"/>
  <c r="N49" i="37"/>
  <c r="X48" i="37"/>
  <c r="W48" i="37"/>
  <c r="V48" i="37"/>
  <c r="U48" i="37"/>
  <c r="T48" i="37"/>
  <c r="S48" i="37"/>
  <c r="R48" i="37"/>
  <c r="Q48" i="37"/>
  <c r="P48" i="37"/>
  <c r="O48" i="37"/>
  <c r="N48" i="37"/>
  <c r="X47" i="37"/>
  <c r="W47" i="37"/>
  <c r="V47" i="37"/>
  <c r="U47" i="37"/>
  <c r="T47" i="37"/>
  <c r="S47" i="37"/>
  <c r="R47" i="37"/>
  <c r="Q47" i="37"/>
  <c r="P47" i="37"/>
  <c r="O47" i="37"/>
  <c r="N47" i="37"/>
  <c r="X46" i="37"/>
  <c r="W46" i="37"/>
  <c r="V46" i="37"/>
  <c r="U46" i="37"/>
  <c r="T46" i="37"/>
  <c r="S46" i="37"/>
  <c r="R46" i="37"/>
  <c r="Q46" i="37"/>
  <c r="P46" i="37"/>
  <c r="O46" i="37"/>
  <c r="N46" i="37"/>
  <c r="X45" i="37"/>
  <c r="W45" i="37"/>
  <c r="V45" i="37"/>
  <c r="U45" i="37"/>
  <c r="T45" i="37"/>
  <c r="S45" i="37"/>
  <c r="R45" i="37"/>
  <c r="Q45" i="37"/>
  <c r="P45" i="37"/>
  <c r="O45" i="37"/>
  <c r="N45" i="37"/>
  <c r="X44" i="37"/>
  <c r="W44" i="37"/>
  <c r="V44" i="37"/>
  <c r="U44" i="37"/>
  <c r="T44" i="37"/>
  <c r="S44" i="37"/>
  <c r="R44" i="37"/>
  <c r="Q44" i="37"/>
  <c r="P44" i="37"/>
  <c r="O44" i="37"/>
  <c r="N44" i="37"/>
  <c r="X43" i="37"/>
  <c r="W43" i="37"/>
  <c r="V43" i="37"/>
  <c r="U43" i="37"/>
  <c r="T43" i="37"/>
  <c r="S43" i="37"/>
  <c r="R43" i="37"/>
  <c r="Q43" i="37"/>
  <c r="P43" i="37"/>
  <c r="O43" i="37"/>
  <c r="N43" i="37"/>
  <c r="X42" i="37"/>
  <c r="W42" i="37"/>
  <c r="V42" i="37"/>
  <c r="U42" i="37"/>
  <c r="T42" i="37"/>
  <c r="S42" i="37"/>
  <c r="R42" i="37"/>
  <c r="Q42" i="37"/>
  <c r="P42" i="37"/>
  <c r="O42" i="37"/>
  <c r="N42" i="37"/>
  <c r="X41" i="37"/>
  <c r="W41" i="37"/>
  <c r="V41" i="37"/>
  <c r="U41" i="37"/>
  <c r="T41" i="37"/>
  <c r="S41" i="37"/>
  <c r="R41" i="37"/>
  <c r="Q41" i="37"/>
  <c r="P41" i="37"/>
  <c r="O41" i="37"/>
  <c r="N41" i="37"/>
  <c r="X40" i="37"/>
  <c r="W40" i="37"/>
  <c r="V40" i="37"/>
  <c r="U40" i="37"/>
  <c r="T40" i="37"/>
  <c r="S40" i="37"/>
  <c r="R40" i="37"/>
  <c r="Q40" i="37"/>
  <c r="P40" i="37"/>
  <c r="O40" i="37"/>
  <c r="N40" i="37"/>
  <c r="X39" i="37"/>
  <c r="W39" i="37"/>
  <c r="V39" i="37"/>
  <c r="U39" i="37"/>
  <c r="T39" i="37"/>
  <c r="S39" i="37"/>
  <c r="R39" i="37"/>
  <c r="Q39" i="37"/>
  <c r="P39" i="37"/>
  <c r="O39" i="37"/>
  <c r="N39" i="37"/>
  <c r="X38" i="37"/>
  <c r="W38" i="37"/>
  <c r="V38" i="37"/>
  <c r="U38" i="37"/>
  <c r="T38" i="37"/>
  <c r="S38" i="37"/>
  <c r="R38" i="37"/>
  <c r="Q38" i="37"/>
  <c r="P38" i="37"/>
  <c r="O38" i="37"/>
  <c r="N38" i="37"/>
  <c r="X37" i="37"/>
  <c r="W37" i="37"/>
  <c r="V37" i="37"/>
  <c r="U37" i="37"/>
  <c r="T37" i="37"/>
  <c r="S37" i="37"/>
  <c r="R37" i="37"/>
  <c r="Q37" i="37"/>
  <c r="P37" i="37"/>
  <c r="O37" i="37"/>
  <c r="N37" i="37"/>
  <c r="X36" i="37"/>
  <c r="W36" i="37"/>
  <c r="V36" i="37"/>
  <c r="U36" i="37"/>
  <c r="T36" i="37"/>
  <c r="S36" i="37"/>
  <c r="R36" i="37"/>
  <c r="Q36" i="37"/>
  <c r="P36" i="37"/>
  <c r="O36" i="37"/>
  <c r="N36" i="37"/>
  <c r="X35" i="37"/>
  <c r="W35" i="37"/>
  <c r="V35" i="37"/>
  <c r="U35" i="37"/>
  <c r="T35" i="37"/>
  <c r="S35" i="37"/>
  <c r="R35" i="37"/>
  <c r="Q35" i="37"/>
  <c r="P35" i="37"/>
  <c r="O35" i="37"/>
  <c r="N35" i="37"/>
  <c r="X34" i="37"/>
  <c r="W34" i="37"/>
  <c r="V34" i="37"/>
  <c r="U34" i="37"/>
  <c r="T34" i="37"/>
  <c r="S34" i="37"/>
  <c r="R34" i="37"/>
  <c r="Q34" i="37"/>
  <c r="P34" i="37"/>
  <c r="O34" i="37"/>
  <c r="N34" i="37"/>
  <c r="X33" i="37"/>
  <c r="W33" i="37"/>
  <c r="V33" i="37"/>
  <c r="U33" i="37"/>
  <c r="T33" i="37"/>
  <c r="S33" i="37"/>
  <c r="R33" i="37"/>
  <c r="Q33" i="37"/>
  <c r="P33" i="37"/>
  <c r="O33" i="37"/>
  <c r="N33" i="37"/>
  <c r="X32" i="37"/>
  <c r="W32" i="37"/>
  <c r="V32" i="37"/>
  <c r="U32" i="37"/>
  <c r="T32" i="37"/>
  <c r="S32" i="37"/>
  <c r="R32" i="37"/>
  <c r="Q32" i="37"/>
  <c r="P32" i="37"/>
  <c r="O32" i="37"/>
  <c r="N32" i="37"/>
  <c r="X31" i="37"/>
  <c r="W31" i="37"/>
  <c r="V31" i="37"/>
  <c r="U31" i="37"/>
  <c r="T31" i="37"/>
  <c r="S31" i="37"/>
  <c r="R31" i="37"/>
  <c r="Q31" i="37"/>
  <c r="P31" i="37"/>
  <c r="O31" i="37"/>
  <c r="N31" i="37"/>
  <c r="X30" i="37"/>
  <c r="W30" i="37"/>
  <c r="V30" i="37"/>
  <c r="U30" i="37"/>
  <c r="T30" i="37"/>
  <c r="S30" i="37"/>
  <c r="R30" i="37"/>
  <c r="Q30" i="37"/>
  <c r="P30" i="37"/>
  <c r="O30" i="37"/>
  <c r="N30" i="37"/>
  <c r="X29" i="37"/>
  <c r="W29" i="37"/>
  <c r="V29" i="37"/>
  <c r="U29" i="37"/>
  <c r="T29" i="37"/>
  <c r="S29" i="37"/>
  <c r="R29" i="37"/>
  <c r="Q29" i="37"/>
  <c r="P29" i="37"/>
  <c r="O29" i="37"/>
  <c r="N29" i="37"/>
  <c r="X28" i="37"/>
  <c r="W28" i="37"/>
  <c r="V28" i="37"/>
  <c r="U28" i="37"/>
  <c r="T28" i="37"/>
  <c r="S28" i="37"/>
  <c r="R28" i="37"/>
  <c r="Q28" i="37"/>
  <c r="P28" i="37"/>
  <c r="O28" i="37"/>
  <c r="N28" i="37"/>
  <c r="X27" i="37"/>
  <c r="W27" i="37"/>
  <c r="V27" i="37"/>
  <c r="U27" i="37"/>
  <c r="T27" i="37"/>
  <c r="S27" i="37"/>
  <c r="R27" i="37"/>
  <c r="Q27" i="37"/>
  <c r="P27" i="37"/>
  <c r="O27" i="37"/>
  <c r="N27" i="37"/>
  <c r="X26" i="37"/>
  <c r="W26" i="37"/>
  <c r="V26" i="37"/>
  <c r="U26" i="37"/>
  <c r="T26" i="37"/>
  <c r="S26" i="37"/>
  <c r="R26" i="37"/>
  <c r="Q26" i="37"/>
  <c r="P26" i="37"/>
  <c r="O26" i="37"/>
  <c r="N26" i="37"/>
  <c r="X25" i="37"/>
  <c r="W25" i="37"/>
  <c r="V25" i="37"/>
  <c r="U25" i="37"/>
  <c r="T25" i="37"/>
  <c r="S25" i="37"/>
  <c r="R25" i="37"/>
  <c r="Q25" i="37"/>
  <c r="P25" i="37"/>
  <c r="O25" i="37"/>
  <c r="N25" i="37"/>
  <c r="X24" i="37"/>
  <c r="W24" i="37"/>
  <c r="V24" i="37"/>
  <c r="U24" i="37"/>
  <c r="T24" i="37"/>
  <c r="S24" i="37"/>
  <c r="R24" i="37"/>
  <c r="Q24" i="37"/>
  <c r="P24" i="37"/>
  <c r="O24" i="37"/>
  <c r="N24" i="37"/>
  <c r="X23" i="37"/>
  <c r="W23" i="37"/>
  <c r="V23" i="37"/>
  <c r="U23" i="37"/>
  <c r="T23" i="37"/>
  <c r="S23" i="37"/>
  <c r="R23" i="37"/>
  <c r="Q23" i="37"/>
  <c r="P23" i="37"/>
  <c r="O23" i="37"/>
  <c r="N23" i="37"/>
  <c r="X22" i="37"/>
  <c r="W22" i="37"/>
  <c r="V22" i="37"/>
  <c r="U22" i="37"/>
  <c r="T22" i="37"/>
  <c r="S22" i="37"/>
  <c r="R22" i="37"/>
  <c r="Q22" i="37"/>
  <c r="P22" i="37"/>
  <c r="O22" i="37"/>
  <c r="N22" i="37"/>
  <c r="X21" i="37"/>
  <c r="W21" i="37"/>
  <c r="V21" i="37"/>
  <c r="U21" i="37"/>
  <c r="T21" i="37"/>
  <c r="S21" i="37"/>
  <c r="R21" i="37"/>
  <c r="Q21" i="37"/>
  <c r="P21" i="37"/>
  <c r="O21" i="37"/>
  <c r="N21" i="37"/>
  <c r="X20" i="37"/>
  <c r="W20" i="37"/>
  <c r="V20" i="37"/>
  <c r="U20" i="37"/>
  <c r="T20" i="37"/>
  <c r="S20" i="37"/>
  <c r="R20" i="37"/>
  <c r="Q20" i="37"/>
  <c r="P20" i="37"/>
  <c r="O20" i="37"/>
  <c r="N20" i="37"/>
  <c r="X19" i="37"/>
  <c r="W19" i="37"/>
  <c r="V19" i="37"/>
  <c r="U19" i="37"/>
  <c r="T19" i="37"/>
  <c r="S19" i="37"/>
  <c r="R19" i="37"/>
  <c r="Q19" i="37"/>
  <c r="P19" i="37"/>
  <c r="O19" i="37"/>
  <c r="N19" i="37"/>
  <c r="X18" i="37"/>
  <c r="W18" i="37"/>
  <c r="V18" i="37"/>
  <c r="U18" i="37"/>
  <c r="T18" i="37"/>
  <c r="S18" i="37"/>
  <c r="R18" i="37"/>
  <c r="Q18" i="37"/>
  <c r="P18" i="37"/>
  <c r="O18" i="37"/>
  <c r="N18" i="37"/>
  <c r="X17" i="37"/>
  <c r="W17" i="37"/>
  <c r="V17" i="37"/>
  <c r="U17" i="37"/>
  <c r="T17" i="37"/>
  <c r="S17" i="37"/>
  <c r="R17" i="37"/>
  <c r="Q17" i="37"/>
  <c r="P17" i="37"/>
  <c r="O17" i="37"/>
  <c r="N17" i="37"/>
  <c r="X16" i="37"/>
  <c r="W16" i="37"/>
  <c r="V16" i="37"/>
  <c r="U16" i="37"/>
  <c r="T16" i="37"/>
  <c r="S16" i="37"/>
  <c r="R16" i="37"/>
  <c r="Q16" i="37"/>
  <c r="P16" i="37"/>
  <c r="O16" i="37"/>
  <c r="N16" i="37"/>
  <c r="X15" i="37"/>
  <c r="W15" i="37"/>
  <c r="V15" i="37"/>
  <c r="U15" i="37"/>
  <c r="T15" i="37"/>
  <c r="S15" i="37"/>
  <c r="R15" i="37"/>
  <c r="Q15" i="37"/>
  <c r="P15" i="37"/>
  <c r="O15" i="37"/>
  <c r="N15" i="37"/>
  <c r="X14" i="37"/>
  <c r="W14" i="37"/>
  <c r="V14" i="37"/>
  <c r="U14" i="37"/>
  <c r="T14" i="37"/>
  <c r="S14" i="37"/>
  <c r="R14" i="37"/>
  <c r="Q14" i="37"/>
  <c r="P14" i="37"/>
  <c r="O14" i="37"/>
  <c r="N14" i="37"/>
  <c r="X13" i="37"/>
  <c r="W13" i="37"/>
  <c r="V13" i="37"/>
  <c r="U13" i="37"/>
  <c r="T13" i="37"/>
  <c r="S13" i="37"/>
  <c r="R13" i="37"/>
  <c r="Q13" i="37"/>
  <c r="P13" i="37"/>
  <c r="O13" i="37"/>
  <c r="N13" i="37"/>
  <c r="X12" i="37"/>
  <c r="W12" i="37"/>
  <c r="V12" i="37"/>
  <c r="U12" i="37"/>
  <c r="T12" i="37"/>
  <c r="S12" i="37"/>
  <c r="R12" i="37"/>
  <c r="Q12" i="37"/>
  <c r="P12" i="37"/>
  <c r="O12" i="37"/>
  <c r="N12" i="37"/>
  <c r="X11" i="37"/>
  <c r="W11" i="37"/>
  <c r="V11" i="37"/>
  <c r="U11" i="37"/>
  <c r="T11" i="37"/>
  <c r="S11" i="37"/>
  <c r="R11" i="37"/>
  <c r="Q11" i="37"/>
  <c r="P11" i="37"/>
  <c r="O11" i="37"/>
  <c r="N11" i="37"/>
  <c r="X10" i="37"/>
  <c r="W10" i="37"/>
  <c r="V10" i="37"/>
  <c r="U10" i="37"/>
  <c r="T10" i="37"/>
  <c r="S10" i="37"/>
  <c r="R10" i="37"/>
  <c r="Q10" i="37"/>
  <c r="P10" i="37"/>
  <c r="O10" i="37"/>
  <c r="N10" i="37"/>
  <c r="X9" i="37"/>
  <c r="W9" i="37"/>
  <c r="V9" i="37"/>
  <c r="U9" i="37"/>
  <c r="T9" i="37"/>
  <c r="S9" i="37"/>
  <c r="R9" i="37"/>
  <c r="Q9" i="37"/>
  <c r="P9" i="37"/>
  <c r="O9" i="37"/>
  <c r="N9" i="37"/>
  <c r="X8" i="37"/>
  <c r="W8" i="37"/>
  <c r="V8" i="37"/>
  <c r="U8" i="37"/>
  <c r="T8" i="37"/>
  <c r="S8" i="37"/>
  <c r="R8" i="37"/>
  <c r="Q8" i="37"/>
  <c r="P8" i="37"/>
  <c r="O8" i="37"/>
  <c r="N8" i="37"/>
  <c r="X7" i="37"/>
  <c r="W7" i="37"/>
  <c r="V7" i="37"/>
  <c r="U7" i="37"/>
  <c r="T7" i="37"/>
  <c r="S7" i="37"/>
  <c r="R7" i="37"/>
  <c r="Q7" i="37"/>
  <c r="P7" i="37"/>
  <c r="O7" i="37"/>
  <c r="N7" i="37"/>
  <c r="X6" i="37"/>
  <c r="W6" i="37"/>
  <c r="V6" i="37"/>
  <c r="U6" i="37"/>
  <c r="T6" i="37"/>
  <c r="S6" i="37"/>
  <c r="R6" i="37"/>
  <c r="Q6" i="37"/>
  <c r="P6" i="37"/>
  <c r="O6" i="37"/>
  <c r="N6" i="37"/>
  <c r="X5" i="37"/>
  <c r="W5" i="37"/>
  <c r="V5" i="37"/>
  <c r="U5" i="37"/>
  <c r="T5" i="37"/>
  <c r="S5" i="37"/>
  <c r="R5" i="37"/>
  <c r="Q5" i="37"/>
  <c r="P5" i="37"/>
  <c r="O5" i="37"/>
  <c r="N5" i="37"/>
  <c r="X4" i="37"/>
  <c r="W4" i="37"/>
  <c r="V4" i="37"/>
  <c r="U4" i="37"/>
  <c r="T4" i="37"/>
  <c r="S4" i="37"/>
  <c r="R4" i="37"/>
  <c r="Q4" i="37"/>
  <c r="P4" i="37"/>
  <c r="O4" i="37"/>
  <c r="N4" i="37"/>
  <c r="H24" i="28" l="1"/>
  <c r="BH125" i="37"/>
  <c r="AR119" i="37"/>
  <c r="X124" i="37"/>
  <c r="AV144" i="37"/>
  <c r="BD144" i="37"/>
  <c r="BL144" i="37"/>
  <c r="BS142" i="37"/>
  <c r="BS144" i="37" s="1"/>
  <c r="BI138" i="37"/>
  <c r="BI145" i="37" s="1"/>
  <c r="BS123" i="37"/>
  <c r="AW144" i="37"/>
  <c r="BE144" i="37"/>
  <c r="BM144" i="37"/>
  <c r="BV144" i="37"/>
  <c r="AW179" i="37"/>
  <c r="AG142" i="37"/>
  <c r="BF139" i="37"/>
  <c r="BF144" i="37"/>
  <c r="AQ175" i="37"/>
  <c r="BP179" i="37"/>
  <c r="BX179" i="37"/>
  <c r="BU125" i="37"/>
  <c r="BO125" i="37"/>
  <c r="J139" i="37"/>
  <c r="BA179" i="37"/>
  <c r="BI179" i="37"/>
  <c r="BY179" i="37"/>
  <c r="BL121" i="37"/>
  <c r="W119" i="37"/>
  <c r="N138" i="37"/>
  <c r="BY139" i="37"/>
  <c r="AP144" i="37"/>
  <c r="AP174" i="37"/>
  <c r="AS179" i="37"/>
  <c r="BJ179" i="37"/>
  <c r="BZ179" i="37"/>
  <c r="CI179" i="37"/>
  <c r="Q124" i="37"/>
  <c r="CN144" i="37"/>
  <c r="BK179" i="37"/>
  <c r="BS179" i="37"/>
  <c r="CA179" i="37"/>
  <c r="O124" i="37"/>
  <c r="AR125" i="37"/>
  <c r="W120" i="37"/>
  <c r="BJ125" i="37"/>
  <c r="BR125" i="37"/>
  <c r="CA139" i="37"/>
  <c r="CE144" i="37"/>
  <c r="CA143" i="37"/>
  <c r="CA144" i="37" s="1"/>
  <c r="AP175" i="37"/>
  <c r="CB143" i="37"/>
  <c r="CB144" i="37" s="1"/>
  <c r="CE125" i="37"/>
  <c r="BZ125" i="37"/>
  <c r="BX125" i="37"/>
  <c r="U124" i="37"/>
  <c r="BT123" i="37"/>
  <c r="BT125" i="37" s="1"/>
  <c r="V138" i="37"/>
  <c r="AH142" i="37"/>
  <c r="BI140" i="37"/>
  <c r="AU144" i="37"/>
  <c r="BK144" i="37"/>
  <c r="AP173" i="37"/>
  <c r="AP180" i="37" s="1"/>
  <c r="BL173" i="37"/>
  <c r="BL180" i="37" s="1"/>
  <c r="AX179" i="37"/>
  <c r="BF179" i="37"/>
  <c r="S124" i="37"/>
  <c r="AS138" i="37"/>
  <c r="AS145" i="37" s="1"/>
  <c r="BT121" i="37"/>
  <c r="BN125" i="37"/>
  <c r="U142" i="37"/>
  <c r="AI142" i="37"/>
  <c r="BU144" i="37"/>
  <c r="BQ144" i="37"/>
  <c r="AR179" i="37"/>
  <c r="BD173" i="37"/>
  <c r="BD180" i="37" s="1"/>
  <c r="BM175" i="37"/>
  <c r="W121" i="37"/>
  <c r="W124" i="37" s="1"/>
  <c r="CK141" i="37"/>
  <c r="CK144" i="37" s="1"/>
  <c r="BA144" i="37"/>
  <c r="BI144" i="37"/>
  <c r="CM125" i="37"/>
  <c r="BF119" i="37"/>
  <c r="X120" i="37"/>
  <c r="AX120" i="37"/>
  <c r="AW125" i="37"/>
  <c r="V124" i="37"/>
  <c r="BY125" i="37"/>
  <c r="AJ139" i="37"/>
  <c r="AJ142" i="37" s="1"/>
  <c r="L141" i="37"/>
  <c r="L142" i="37" s="1"/>
  <c r="B151" i="37" s="1"/>
  <c r="AC141" i="37"/>
  <c r="AC142" i="37" s="1"/>
  <c r="AX144" i="37"/>
  <c r="BN144" i="37"/>
  <c r="CF174" i="37"/>
  <c r="AT179" i="37"/>
  <c r="BB179" i="37"/>
  <c r="BR179" i="37"/>
  <c r="CF125" i="37"/>
  <c r="X119" i="37"/>
  <c r="P124" i="37"/>
  <c r="Y124" i="37"/>
  <c r="AX121" i="37"/>
  <c r="AX122" i="37"/>
  <c r="AX125" i="37" s="1"/>
  <c r="BE123" i="37"/>
  <c r="BQ125" i="37"/>
  <c r="V125" i="37"/>
  <c r="AS144" i="37"/>
  <c r="AY144" i="37"/>
  <c r="BG144" i="37"/>
  <c r="BT144" i="37"/>
  <c r="CC144" i="37"/>
  <c r="AQ174" i="37"/>
  <c r="AU179" i="37"/>
  <c r="BC179" i="37"/>
  <c r="CJ176" i="37"/>
  <c r="CJ179" i="37" s="1"/>
  <c r="CG178" i="37"/>
  <c r="CG179" i="37" s="1"/>
  <c r="AS125" i="37"/>
  <c r="CG125" i="37"/>
  <c r="CA125" i="37"/>
  <c r="BL138" i="37"/>
  <c r="BL145" i="37" s="1"/>
  <c r="CD140" i="37"/>
  <c r="V141" i="37"/>
  <c r="V142" i="37" s="1"/>
  <c r="AE141" i="37"/>
  <c r="AR144" i="37"/>
  <c r="AZ144" i="37"/>
  <c r="BH144" i="37"/>
  <c r="BP144" i="37"/>
  <c r="CD144" i="37"/>
  <c r="BC144" i="37"/>
  <c r="AB143" i="37"/>
  <c r="AR174" i="37"/>
  <c r="BH174" i="37"/>
  <c r="BL175" i="37"/>
  <c r="BL179" i="37"/>
  <c r="BT179" i="37"/>
  <c r="CB179" i="37"/>
  <c r="CK179" i="37"/>
  <c r="BQ179" i="37"/>
  <c r="M124" i="37"/>
  <c r="BB125" i="37"/>
  <c r="BA125" i="37"/>
  <c r="BS124" i="37"/>
  <c r="BS125" i="37" s="1"/>
  <c r="AR126" i="37"/>
  <c r="M137" i="37"/>
  <c r="U137" i="37"/>
  <c r="AF137" i="37"/>
  <c r="AD142" i="37"/>
  <c r="CD139" i="37"/>
  <c r="O141" i="37"/>
  <c r="CO144" i="37"/>
  <c r="BM179" i="37"/>
  <c r="BU179" i="37"/>
  <c r="CC179" i="37"/>
  <c r="CL179" i="37"/>
  <c r="P120" i="37"/>
  <c r="BM120" i="37"/>
  <c r="BU120" i="37"/>
  <c r="BE121" i="37"/>
  <c r="BM121" i="37"/>
  <c r="CC125" i="37"/>
  <c r="CK125" i="37"/>
  <c r="AT124" i="37"/>
  <c r="AT125" i="37" s="1"/>
  <c r="V137" i="37"/>
  <c r="X138" i="37"/>
  <c r="Z140" i="37"/>
  <c r="BF140" i="37"/>
  <c r="CF144" i="37"/>
  <c r="CG143" i="37"/>
  <c r="BH173" i="37"/>
  <c r="BH180" i="37" s="1"/>
  <c r="BN179" i="37"/>
  <c r="BV179" i="37"/>
  <c r="CD179" i="37"/>
  <c r="P119" i="37"/>
  <c r="BV119" i="37"/>
  <c r="BF121" i="37"/>
  <c r="BE122" i="37"/>
  <c r="BE125" i="37" s="1"/>
  <c r="BV122" i="37"/>
  <c r="BV125" i="37" s="1"/>
  <c r="CL125" i="37"/>
  <c r="CH125" i="37"/>
  <c r="S142" i="37"/>
  <c r="BC139" i="37"/>
  <c r="AK142" i="37"/>
  <c r="CI144" i="37"/>
  <c r="CH143" i="37"/>
  <c r="CH144" i="37" s="1"/>
  <c r="AP176" i="37"/>
  <c r="AY179" i="37"/>
  <c r="BO179" i="37"/>
  <c r="BW179" i="37"/>
  <c r="CE179" i="37"/>
  <c r="BF122" i="37"/>
  <c r="BF125" i="37" s="1"/>
  <c r="T142" i="37"/>
  <c r="AP140" i="37"/>
  <c r="CJ144" i="37"/>
  <c r="N124" i="37"/>
  <c r="AV125" i="37"/>
  <c r="CH179" i="37"/>
  <c r="H130" i="28"/>
  <c r="H178" i="28"/>
  <c r="H6" i="28"/>
  <c r="H22" i="28"/>
  <c r="H39" i="28"/>
  <c r="H55" i="28"/>
  <c r="H71" i="28"/>
  <c r="H87" i="28"/>
  <c r="H103" i="28"/>
  <c r="H119" i="28"/>
  <c r="H135" i="28"/>
  <c r="H151" i="28"/>
  <c r="H167" i="28"/>
  <c r="H183" i="28"/>
  <c r="H114" i="28"/>
  <c r="H7" i="28"/>
  <c r="H23" i="28"/>
  <c r="H40" i="28"/>
  <c r="H56" i="28"/>
  <c r="H72" i="28"/>
  <c r="H88" i="28"/>
  <c r="H104" i="28"/>
  <c r="H120" i="28"/>
  <c r="H136" i="28"/>
  <c r="H152" i="28"/>
  <c r="H168" i="28"/>
  <c r="H184" i="28"/>
  <c r="H17" i="28"/>
  <c r="H98" i="28"/>
  <c r="H8" i="28"/>
  <c r="H25" i="28"/>
  <c r="H41" i="28"/>
  <c r="H57" i="28"/>
  <c r="H73" i="28"/>
  <c r="H89" i="28"/>
  <c r="H105" i="28"/>
  <c r="H121" i="28"/>
  <c r="H137" i="28"/>
  <c r="H153" i="28"/>
  <c r="H169" i="28"/>
  <c r="H185" i="28"/>
  <c r="H34" i="28"/>
  <c r="H66" i="28"/>
  <c r="H82" i="28"/>
  <c r="H194" i="28"/>
  <c r="H9" i="28"/>
  <c r="H26" i="28"/>
  <c r="H42" i="28"/>
  <c r="H58" i="28"/>
  <c r="H74" i="28"/>
  <c r="H90" i="28"/>
  <c r="H106" i="28"/>
  <c r="H122" i="28"/>
  <c r="H138" i="28"/>
  <c r="H154" i="28"/>
  <c r="H170" i="28"/>
  <c r="H186" i="28"/>
  <c r="H50" i="28"/>
  <c r="H162" i="28"/>
  <c r="H14" i="28"/>
  <c r="H31" i="28"/>
  <c r="H47" i="28"/>
  <c r="H63" i="28"/>
  <c r="H79" i="28"/>
  <c r="H95" i="28"/>
  <c r="H111" i="28"/>
  <c r="H127" i="28"/>
  <c r="H143" i="28"/>
  <c r="H159" i="28"/>
  <c r="H175" i="28"/>
  <c r="H191" i="28"/>
  <c r="H146" i="28"/>
  <c r="H15" i="28"/>
  <c r="H32" i="28"/>
  <c r="H48" i="28"/>
  <c r="H64" i="28"/>
  <c r="H80" i="28"/>
  <c r="H96" i="28"/>
  <c r="H112" i="28"/>
  <c r="H128" i="28"/>
  <c r="H144" i="28"/>
  <c r="H160" i="28"/>
  <c r="H176" i="28"/>
  <c r="H192" i="28"/>
  <c r="H16" i="28"/>
  <c r="H33" i="28"/>
  <c r="H49" i="28"/>
  <c r="H65" i="28"/>
  <c r="H81" i="28"/>
  <c r="H97" i="28"/>
  <c r="H113" i="28"/>
  <c r="H129" i="28"/>
  <c r="H145" i="28"/>
  <c r="H161" i="28"/>
  <c r="H177" i="28"/>
  <c r="H193" i="28"/>
  <c r="AR139" i="37"/>
  <c r="AR140" i="37"/>
  <c r="BX142" i="37"/>
  <c r="BX139" i="37"/>
  <c r="BX140" i="37"/>
  <c r="BX141" i="37"/>
  <c r="K123" i="37"/>
  <c r="K122" i="37"/>
  <c r="K121" i="37"/>
  <c r="AZ122" i="37"/>
  <c r="AZ125" i="37" s="1"/>
  <c r="AZ121" i="37"/>
  <c r="BP124" i="37"/>
  <c r="BP122" i="37"/>
  <c r="BP125" i="37" s="1"/>
  <c r="BP121" i="37"/>
  <c r="S119" i="37"/>
  <c r="CP144" i="37"/>
  <c r="T121" i="37"/>
  <c r="T124" i="37" s="1"/>
  <c r="T119" i="37"/>
  <c r="BA121" i="37"/>
  <c r="BA119" i="37"/>
  <c r="AR138" i="37"/>
  <c r="AR145" i="37" s="1"/>
  <c r="BC125" i="37"/>
  <c r="CJ125" i="37"/>
  <c r="Y137" i="37"/>
  <c r="Y143" i="37"/>
  <c r="Y138" i="37"/>
  <c r="F19" i="27"/>
  <c r="F17" i="27"/>
  <c r="F15" i="27"/>
  <c r="F18" i="27"/>
  <c r="BD125" i="37"/>
  <c r="BL125" i="37"/>
  <c r="T125" i="37"/>
  <c r="Y139" i="37"/>
  <c r="Y142" i="37" s="1"/>
  <c r="CQ144" i="37"/>
  <c r="M36" i="34"/>
  <c r="G19" i="27"/>
  <c r="G17" i="27"/>
  <c r="G15" i="27"/>
  <c r="G18" i="27"/>
  <c r="G20" i="27"/>
  <c r="G16" i="27"/>
  <c r="BO119" i="37"/>
  <c r="CD125" i="37"/>
  <c r="K125" i="37"/>
  <c r="K140" i="37"/>
  <c r="K141" i="37"/>
  <c r="K138" i="37"/>
  <c r="K137" i="37"/>
  <c r="K143" i="37"/>
  <c r="AA140" i="37"/>
  <c r="AA142" i="37" s="1"/>
  <c r="AA143" i="37"/>
  <c r="AA138" i="37"/>
  <c r="AA137" i="37"/>
  <c r="AI143" i="37"/>
  <c r="AI137" i="37"/>
  <c r="Q139" i="37"/>
  <c r="Q142" i="37" s="1"/>
  <c r="Z139" i="37"/>
  <c r="J140" i="37"/>
  <c r="F20" i="27"/>
  <c r="L123" i="37"/>
  <c r="L122" i="37"/>
  <c r="L121" i="37"/>
  <c r="L119" i="37"/>
  <c r="K119" i="37"/>
  <c r="CI125" i="37"/>
  <c r="BK125" i="37"/>
  <c r="CB125" i="37"/>
  <c r="S125" i="37"/>
  <c r="AG137" i="37"/>
  <c r="AG143" i="37"/>
  <c r="AH143" i="37"/>
  <c r="AH137" i="37"/>
  <c r="AH138" i="37"/>
  <c r="AY119" i="37"/>
  <c r="BH119" i="37"/>
  <c r="AU125" i="37"/>
  <c r="L125" i="37"/>
  <c r="BH126" i="37"/>
  <c r="AQ142" i="37"/>
  <c r="AQ138" i="37"/>
  <c r="AQ145" i="37" s="1"/>
  <c r="AQ139" i="37"/>
  <c r="AQ141" i="37"/>
  <c r="BO142" i="37"/>
  <c r="BO144" i="37" s="1"/>
  <c r="BO138" i="37"/>
  <c r="BO145" i="37" s="1"/>
  <c r="BO139" i="37"/>
  <c r="BW143" i="37"/>
  <c r="BW139" i="37"/>
  <c r="BW141" i="37"/>
  <c r="R142" i="37"/>
  <c r="J123" i="37"/>
  <c r="J121" i="37"/>
  <c r="R125" i="37"/>
  <c r="R122" i="37"/>
  <c r="R124" i="37" s="1"/>
  <c r="AY121" i="37"/>
  <c r="AY122" i="37"/>
  <c r="AY125" i="37" s="1"/>
  <c r="BW124" i="37"/>
  <c r="BW123" i="37"/>
  <c r="BW121" i="37"/>
  <c r="R119" i="37"/>
  <c r="AY120" i="37"/>
  <c r="N142" i="37"/>
  <c r="B153" i="37" s="1"/>
  <c r="BD179" i="37"/>
  <c r="BR142" i="37"/>
  <c r="BR141" i="37"/>
  <c r="AB139" i="37"/>
  <c r="AB142" i="37" s="1"/>
  <c r="H16" i="27"/>
  <c r="H18" i="27"/>
  <c r="BS126" i="37"/>
  <c r="M143" i="37"/>
  <c r="M139" i="37"/>
  <c r="M142" i="37" s="1"/>
  <c r="B152" i="37" s="1"/>
  <c r="CD138" i="37"/>
  <c r="CD145" i="37" s="1"/>
  <c r="X141" i="37"/>
  <c r="BZ144" i="37"/>
  <c r="BR143" i="37"/>
  <c r="I16" i="27"/>
  <c r="I18" i="27"/>
  <c r="AV179" i="37"/>
  <c r="BE179" i="37"/>
  <c r="H20" i="27"/>
  <c r="V119" i="37"/>
  <c r="BB120" i="37"/>
  <c r="AJ138" i="37"/>
  <c r="AE139" i="37"/>
  <c r="AE142" i="37" s="1"/>
  <c r="O140" i="37"/>
  <c r="O142" i="37" s="1"/>
  <c r="B154" i="37" s="1"/>
  <c r="BR140" i="37"/>
  <c r="CM144" i="37"/>
  <c r="CF178" i="37"/>
  <c r="CF177" i="37"/>
  <c r="CF176" i="37"/>
  <c r="AQ173" i="37"/>
  <c r="AQ180" i="37" s="1"/>
  <c r="BA173" i="37"/>
  <c r="BA180" i="37" s="1"/>
  <c r="AP179" i="37"/>
  <c r="AQ179" i="37"/>
  <c r="BG179" i="37"/>
  <c r="BB121" i="37"/>
  <c r="AB137" i="37"/>
  <c r="W142" i="37"/>
  <c r="AF142" i="37"/>
  <c r="X140" i="37"/>
  <c r="AT144" i="37"/>
  <c r="BB144" i="37"/>
  <c r="BJ144" i="37"/>
  <c r="P142" i="37"/>
  <c r="B155" i="37" s="1"/>
  <c r="BR139" i="37"/>
  <c r="AT175" i="37"/>
  <c r="AT173" i="37"/>
  <c r="AT180" i="37" s="1"/>
  <c r="BR174" i="37"/>
  <c r="BR173" i="37"/>
  <c r="BR180" i="37" s="1"/>
  <c r="H15" i="27"/>
  <c r="H17" i="27"/>
  <c r="CG141" i="37"/>
  <c r="H10" i="28"/>
  <c r="H18" i="28"/>
  <c r="H27" i="28"/>
  <c r="H35" i="28"/>
  <c r="H43" i="28"/>
  <c r="H51" i="28"/>
  <c r="H59" i="28"/>
  <c r="H67" i="28"/>
  <c r="H75" i="28"/>
  <c r="H83" i="28"/>
  <c r="H91" i="28"/>
  <c r="H99" i="28"/>
  <c r="H107" i="28"/>
  <c r="H115" i="28"/>
  <c r="H123" i="28"/>
  <c r="H131" i="28"/>
  <c r="H139" i="28"/>
  <c r="H147" i="28"/>
  <c r="H155" i="28"/>
  <c r="H163" i="28"/>
  <c r="H171" i="28"/>
  <c r="H179" i="28"/>
  <c r="H187" i="28"/>
  <c r="H195" i="28"/>
  <c r="J15" i="27"/>
  <c r="J16" i="27"/>
  <c r="J17" i="27"/>
  <c r="J18" i="27"/>
  <c r="J19" i="27"/>
  <c r="H11" i="28"/>
  <c r="H19" i="28"/>
  <c r="H28" i="28"/>
  <c r="H36" i="28"/>
  <c r="H44" i="28"/>
  <c r="H52" i="28"/>
  <c r="H60" i="28"/>
  <c r="H68" i="28"/>
  <c r="H76" i="28"/>
  <c r="H84" i="28"/>
  <c r="H92" i="28"/>
  <c r="H100" i="28"/>
  <c r="H108" i="28"/>
  <c r="H116" i="28"/>
  <c r="H124" i="28"/>
  <c r="H132" i="28"/>
  <c r="H140" i="28"/>
  <c r="H148" i="28"/>
  <c r="H156" i="28"/>
  <c r="H164" i="28"/>
  <c r="H172" i="28"/>
  <c r="H180" i="28"/>
  <c r="H188" i="28"/>
  <c r="C15" i="27"/>
  <c r="C16" i="27"/>
  <c r="C17" i="27"/>
  <c r="C18" i="27"/>
  <c r="C19" i="27"/>
  <c r="H12" i="28"/>
  <c r="H20" i="28"/>
  <c r="H29" i="28"/>
  <c r="H37" i="28"/>
  <c r="H45" i="28"/>
  <c r="H53" i="28"/>
  <c r="H61" i="28"/>
  <c r="H69" i="28"/>
  <c r="H77" i="28"/>
  <c r="H85" i="28"/>
  <c r="H93" i="28"/>
  <c r="H101" i="28"/>
  <c r="H109" i="28"/>
  <c r="H117" i="28"/>
  <c r="H125" i="28"/>
  <c r="H133" i="28"/>
  <c r="H141" i="28"/>
  <c r="H149" i="28"/>
  <c r="H157" i="28"/>
  <c r="H165" i="28"/>
  <c r="H173" i="28"/>
  <c r="H181" i="28"/>
  <c r="H189" i="28"/>
  <c r="D15" i="27"/>
  <c r="D16" i="27"/>
  <c r="D17" i="27"/>
  <c r="D18" i="27"/>
  <c r="D19" i="27"/>
  <c r="H5" i="28"/>
  <c r="H13" i="28"/>
  <c r="H21" i="28"/>
  <c r="H30" i="28"/>
  <c r="H38" i="28"/>
  <c r="H46" i="28"/>
  <c r="H54" i="28"/>
  <c r="H62" i="28"/>
  <c r="H70" i="28"/>
  <c r="H78" i="28"/>
  <c r="H86" i="28"/>
  <c r="H94" i="28"/>
  <c r="H102" i="28"/>
  <c r="H110" i="28"/>
  <c r="H118" i="28"/>
  <c r="H126" i="28"/>
  <c r="H134" i="28"/>
  <c r="H142" i="28"/>
  <c r="H150" i="28"/>
  <c r="H158" i="28"/>
  <c r="H166" i="28"/>
  <c r="H174" i="28"/>
  <c r="H182" i="28"/>
  <c r="E15" i="27"/>
  <c r="E16" i="27"/>
  <c r="E17" i="27"/>
  <c r="E18" i="27"/>
  <c r="E19" i="27"/>
  <c r="J142" i="37" l="1"/>
  <c r="B149" i="37" s="1"/>
  <c r="CG144" i="37"/>
  <c r="X142" i="37"/>
  <c r="BW144" i="37"/>
  <c r="BW125" i="37"/>
  <c r="BR144" i="37"/>
  <c r="Z142" i="37"/>
  <c r="BX144" i="37"/>
  <c r="J124" i="37"/>
  <c r="CF179" i="37"/>
  <c r="L124" i="37"/>
  <c r="K142" i="37"/>
  <c r="B150" i="37" s="1"/>
  <c r="AQ144" i="37"/>
  <c r="K124" i="3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<sst xmlns="http://schemas.openxmlformats.org/spreadsheetml/2006/main" count="8099" uniqueCount="810">
  <si>
    <t>Nível 2</t>
  </si>
  <si>
    <t>Nível 3</t>
  </si>
  <si>
    <t>Nível 4</t>
  </si>
  <si>
    <t>Nível 5</t>
  </si>
  <si>
    <t>Nível 6</t>
  </si>
  <si>
    <t>ORIGEM</t>
  </si>
  <si>
    <t>LABORATÓRIO /  LAUDO</t>
  </si>
  <si>
    <t>MARCA</t>
  </si>
  <si>
    <t>CARACTERÍSTICAS</t>
  </si>
  <si>
    <t>CA</t>
  </si>
  <si>
    <t>VENCIMENTO DO CA</t>
  </si>
  <si>
    <t>DIAS PARA VENCIMENTO</t>
  </si>
  <si>
    <t>ABRASÃO</t>
  </si>
  <si>
    <t>CORTE</t>
  </si>
  <si>
    <t>PERFURO</t>
  </si>
  <si>
    <t>RASGO</t>
  </si>
  <si>
    <t>PICTOGRAMA MECÂNICO</t>
  </si>
  <si>
    <t>TIPO</t>
  </si>
  <si>
    <t>Resultado de Permeação dos Ensaios Químicos</t>
  </si>
  <si>
    <t>A - METANOL</t>
  </si>
  <si>
    <t>B - ACETONA</t>
  </si>
  <si>
    <t>C - ACETRONITRILA</t>
  </si>
  <si>
    <t>D - DICLOROMETANO</t>
  </si>
  <si>
    <t>E -DISSULFETO DE CARBONO</t>
  </si>
  <si>
    <t>F - TOLUENO</t>
  </si>
  <si>
    <t>G - DIETILAMINA</t>
  </si>
  <si>
    <t>H - TETRAHIDROFURANO</t>
  </si>
  <si>
    <t>I - ACETATO DE ETILA</t>
  </si>
  <si>
    <t>J - n-HEPTANO</t>
  </si>
  <si>
    <t>K - HIDRÓXIDO DE SÓDIO 40%</t>
  </si>
  <si>
    <t>L - ÁCIDO SULFÚRICO 96%</t>
  </si>
  <si>
    <t>M - ÁCIDO NÍTRICO 65%</t>
  </si>
  <si>
    <t>N - ÁCIDO ACÉTICO 99%</t>
  </si>
  <si>
    <t>O - HIDRÓXIDO AMÔNIO 25%</t>
  </si>
  <si>
    <t>P - PERÓXODO DE HIDROGÊNIO 30%</t>
  </si>
  <si>
    <t>S- ÁCIDO FLUORÍDRICO</t>
  </si>
  <si>
    <t>T - FORMALDEÍDO 37%</t>
  </si>
  <si>
    <t>QTDE LAUDOS</t>
  </si>
  <si>
    <t>LAUDOS CLASSIFICADOS</t>
  </si>
  <si>
    <t xml:space="preserve">LAUDOS NÃO CLASSIFICADOS </t>
  </si>
  <si>
    <t>% SUCESSO</t>
  </si>
  <si>
    <t>CALOR POR CONTATO</t>
  </si>
  <si>
    <t>IMPORTADA</t>
  </si>
  <si>
    <t>IBTEC</t>
  </si>
  <si>
    <t>Ansell</t>
  </si>
  <si>
    <t>3121A</t>
  </si>
  <si>
    <t xml:space="preserve">1 - Tolueno; 1 – n-Heptano; 6 - Hidróxido de Sódio 40% </t>
  </si>
  <si>
    <t xml:space="preserve">X1XXXX </t>
  </si>
  <si>
    <t>ANSELL</t>
  </si>
  <si>
    <t>4 - Metanol; 1 - Acetona; 2 - Tolueno; 3 - Dietilamina; 2 - Tetrahidrofurano; 4 - n-Heptano; 6 - Hidróxido de Sódio 40%; 4 - Ácido Sulfúrico 96%; 2 - Ácido Nítrico 65%; 2 - Ácido Acético 99%; 6 - Peróxido de Hidrogênio 30%; 6 - Formaldeído 37%.</t>
  </si>
  <si>
    <t>N/C</t>
  </si>
  <si>
    <t>IPT</t>
  </si>
  <si>
    <t>BigCompra</t>
  </si>
  <si>
    <t>4121X</t>
  </si>
  <si>
    <t>Tipo B: 3 - Metanol; 2 - Acetonitrila; 5 - n-Heptano; 6 - Hidróxido de Sódio 40%; 4 - Ácido Sulfúrico 96%.</t>
  </si>
  <si>
    <t>Danny</t>
  </si>
  <si>
    <t>3131B</t>
  </si>
  <si>
    <t>1 – Metanol; 1 – Acetona; 1 – Acetonitrila; 1 – Diclorometano; 3 - Sulfeto de carbono; 1 – Tolueno; 2 -Dietilamina; 1 - Acetato etílico; 2 - n-Heptano; 6 - Hidróxido de sódio 40%; 4 - Ácido sulfúrico 96%; 3 - Ácido Nítrico 65%; 3 - Ácido Acético 99%; 5 - Hidróxido de Amônio 25%; 6 - Peróxido de Hidrogênio 30%; 6 - Formaldeído 37%</t>
  </si>
  <si>
    <t>X2XXXX</t>
  </si>
  <si>
    <t>2 – Metano; 1 – Acetona; 1 – Acetonitrila; 1 – Diclorometano; 3 - Sulfeto de carbono; 1 – Tolueno; 2 -Dietilamina; 1 - Acetato etílico; 6 - n-Heptano; 6 - Hidróxido de sódio 40%; 5 - Ácido sulfúrico 96%; 4 - Ácido Nítrico 65%; 4 - Ácido Acético 99%; 5 - Hidróxido de Amônio 25%; 6 - Peróxido de Hidrogênio 30%; 6 - Formaldeído 37%</t>
  </si>
  <si>
    <t>F. BAUER</t>
  </si>
  <si>
    <t>4111B</t>
  </si>
  <si>
    <t>2 - Metanol; 1 - Acetona; 2 - Acetonitrila; 1 - Dissulfeto de carbono; 1 - Tolueno; 2 - Tetraidrofurano; 1- n-Heptano; 6 - Hidróxido de Sódio 40%; 3 - Ácido Sulfúrico 96%; 6 - Ácido nítrico 65%; 3 - Ácido acético 99%; 6 - Hidróxido de amônio 25%; 6 - Peróxido de hidrogênio 30%; 6 - Formaldeído 37%</t>
  </si>
  <si>
    <t>2 - Metanol; 1 - Acetona; 2 - Acetonitrila; 1 - Dissulfeto de carbono; 1 - Tolueno; 2 - Tetraidrofurano; 1- n-Heptano; 6 - Hidróxido de Sódio 40%; 3 - Ácido Sulfúrico 96%; 6 - Ácido nítrico 65%; 3 - Ácido acético 99%; 6 - Hidróxido de amônio 25%; 6 - Peróxido de hidrogênio 30%; 6 - Formaldeído 37%.</t>
  </si>
  <si>
    <t>4121A</t>
  </si>
  <si>
    <t xml:space="preserve">3 - Metanol; 1 - Acetona; 1 - Acetonitrila; 1 - Diclorometano; 2 - Dissulfeto de Carbono; 1 - Tolueno; 2 - Dietilamina; 1 - Tetrahidrofurano; 1 - Acetato etílico; 6 - n-Heptano; 6 - Hidróxido de Sódio 40%; 3 - Ácido sulfúrico 96%; 4 - Ácido Nítrico 65%; 3 - Ácido Acético 99%; 6 - Hidróxido de Amônio 25%; 6 - Peróxido de Hidrogênio 30%; e 6 - Formaldeído 37% </t>
  </si>
  <si>
    <t>4111A</t>
  </si>
  <si>
    <t>3 - Dissulfeto de carbono; 1 – Tolueno; 1 – Dietilamina; 4 - n-Heptano; 6 - Hidróxido de Sódio 40%; 2 - Ácido Sulfúrico 96%; 2 - Ácido nítrico 65%; 1 - Ácido acético 99%; 6 - Hidróxido de amônio 25%; 6 - Peróxido de hidrogênio 30%; 6 - Formaldeído 37%. </t>
  </si>
  <si>
    <t>Delta</t>
  </si>
  <si>
    <t>2121X</t>
  </si>
  <si>
    <t>1 - Metanol; 6 - Hidróxido de Sódio 40%; 5 - Ácido Sulfúrico 96%.</t>
  </si>
  <si>
    <t>Delta Plus</t>
  </si>
  <si>
    <t>3121X</t>
  </si>
  <si>
    <t>1 - Metanol; 1 - Acetonitrila; 2 - n-Heptano; 6 - Hidróxido de Sódio 40%; 4 - Ácido sulfúrico 96%; 3- Ácido Acético 99%</t>
  </si>
  <si>
    <t>NACIONAL</t>
  </si>
  <si>
    <t>HANDSCHUHE</t>
  </si>
  <si>
    <t>4111X</t>
  </si>
  <si>
    <t xml:space="preserve"> 6 – Hidróxido de sódio 40%; 6 – Ácido sulfúrico 96% ; 6 – Ácido Nítrico 65% </t>
  </si>
  <si>
    <t>4124X</t>
  </si>
  <si>
    <t>4122X</t>
  </si>
  <si>
    <t>X1XXXX</t>
  </si>
  <si>
    <t>Kalipso</t>
  </si>
  <si>
    <t xml:space="preserve">2 - Metanol; 1 - Acetonitrila; 1 - Tolueno; 2 - n-Heptano; 6 - Hidróxido de sódio 40%; 3 - Ácido sulfúrico 96%; 4 - Ácido nítrico 65%; 2 - Ácido acético 99%; 6 - Hidróxido de amônia 25%; 6 - Peróxido de hidrogênio 30%; 6 - Formaldeído 37% </t>
  </si>
  <si>
    <t xml:space="preserve">Plastcor </t>
  </si>
  <si>
    <t>3141X</t>
  </si>
  <si>
    <t xml:space="preserve"> 4 - n-Heptano; 4 - Ácido Sulfúrico 96%; 6 - Hidróxido de Sódio 40%</t>
  </si>
  <si>
    <t>FALCÃO BAUER</t>
  </si>
  <si>
    <t>SafetyPlast</t>
  </si>
  <si>
    <t>4221X</t>
  </si>
  <si>
    <t>1 - Metanol; 1 – Diclorometano; 2 - Ácido Sulfúrico 96%; 6 - Hidróxido de Sódio 40%</t>
  </si>
  <si>
    <t xml:space="preserve">Super Safety </t>
  </si>
  <si>
    <t>6 - Metanol; 6 - Hidróxido de sódio 40%; 4 - Ácido sulfúrico 96%; 2 - Ácido acético 99%; 1 - Hidróxido de amônia 25%; 6 - Peróxido de hidrogênio 30%; 6 - Formaldeído 37%</t>
  </si>
  <si>
    <t>Volk</t>
  </si>
  <si>
    <t>6 - Metanol; 2 - Tolueno; 6 - n-Heptano; 6 - Hidróxido de Sódio 40%; 4 - Ácido Sulfúrico 96%; 4 - Hidróxido de Amônia 25</t>
  </si>
  <si>
    <t>4131A</t>
  </si>
  <si>
    <t>6 - Metanol; 3 - Tolueno; 6 - h-Heptano; 6 - Hidróxido de Sódio 40%; 2 - Hidróxido de Amônia 25%</t>
  </si>
  <si>
    <t>3 - Metanol; 1 - Acetonitrila; 1 - Tolueno; 6 - n-Heptano; 6 - Hidróxido de Sódio 40%; 4 - Ácido Acético 99%; 6 - Hidróxido de Amônio 25%; 6 - Peróxido de Hidrogênio 30%; 6 - Formaldeído 37%</t>
  </si>
  <si>
    <t>1 - Metanol; 1- Acetonitrila; 5 - n-Heptano; 6 - Hidróxido de sódio 40%; 2- Ácido Acético 99%; 5 - Hidróxido de Amônio 25%; 6 - Peróxido de Hidrogênio 30%; 6 - Formaldeído 37% </t>
  </si>
  <si>
    <t xml:space="preserve">2 - Metanol; 2- n-Heptano ; 6 - Hidróxido de Sódio 40%; 4 - Ácido Sulfúrico 96%; 6-Hidróxido de Amônio 25%; 6-Peróxido de Hidrogênio 30%; 6-Formaldeído 37% </t>
  </si>
  <si>
    <t xml:space="preserve">  </t>
  </si>
  <si>
    <t xml:space="preserve"> </t>
  </si>
  <si>
    <t>C</t>
  </si>
  <si>
    <t>2 - Metanol; 1 - Acetonitrila; 1 - Tolueno; 6 - n-Heptano; 6 - Hidróxido de Sódio 40%; 2 - Ácido Sulfúrico 96%; 3- Ácido Nítrico 65%; 2 - Ácido Acético 99%; 6 - Hidróxido de Amônio 25%; 6 - Peróxido de Hidrogênio 30%; 6 - Formaldeído 37%</t>
  </si>
  <si>
    <t>4 - Metanol; 6 - n-Heptano; 3 - Ácido Sulfúrico 96%; 6 - Hidróxido de Sódio 40%</t>
  </si>
  <si>
    <t>6 - Metanol; 1 - Tolueno; 6 - n-Heptano; 6 - Hidróxido de Sódio 40%; 4 - Ácido Sulfúrico 96%; 4 - Hidróxido de Amônia 25%</t>
  </si>
  <si>
    <t>4131B</t>
  </si>
  <si>
    <t>3 - Metanol; 1 - Tolueno; 6 - n-Heptano; 6 - Hidróxido de Sódio 40%; 5 - Ácido Sulfúrico 96%; 5 - Hidróxido de Amônio 25%; 6 - Peróxido de Hidrogênio 30%; 6 - Formaldeído 37%</t>
  </si>
  <si>
    <t>2131X</t>
  </si>
  <si>
    <t>INBAT</t>
  </si>
  <si>
    <t>4 - Ácido Sulfúrico 96%; 6 - Hidróxido de Sódio 40% e 6 - Peróxido de Hidrogênio 30%</t>
  </si>
  <si>
    <t>JUNDTEX</t>
  </si>
  <si>
    <t>6 - Metanol; 6 - Hidróxido de Sódio 40%; 3 - Ácido Sulfúrico 96%</t>
  </si>
  <si>
    <t>VONDER</t>
  </si>
  <si>
    <t>3 - Metanol; 6 - Hidróxido de Sódio 40%; 3 - Ácido Sulfúrico 96%</t>
  </si>
  <si>
    <t>6 - Metanol; 5 - Ácido Sulfúrico 96%; 6 - Hidróxido de Sódio 40%. </t>
  </si>
  <si>
    <t>DANNY</t>
  </si>
  <si>
    <t>1 - Metanol; 1 - Sulfeto de carbono; 1 - Tolueno; 2 - Dietilamina; 1 - Acetato etílico; 6 - n-Heptano; 6 - Hidróxido de Sódio 40%; 2 - Ácido Sulfúrico 96%; 2 - Ácido nítrico 65%; 2 - Ácido acético 99%; 5 - Hidróxido de Amônio 25%; 6 - Peróxido de Hidrogênio 30%; 6 - Formaldeído 37%</t>
  </si>
  <si>
    <t>4142X</t>
  </si>
  <si>
    <t>3 - Metanol; 4 - n-Heptano; 4 - Ácido Sulfúrico 96%; 6 - Hidróxido de Sódio 40%.</t>
  </si>
  <si>
    <t>3131X</t>
  </si>
  <si>
    <t>4 - Metanol; 3 - n-Heptano; 6 - Hidróxido de Sódio 40% e 4 - Ácido Sulfúrico 96%</t>
  </si>
  <si>
    <t>1- n-Heptano; 6 - Hidróxido de sódio 40%; 6 - Hidróxido de Amônio 25%; 6- Peróxido de Hidrogênio 30%</t>
  </si>
  <si>
    <t>1 - Metanol; 3 – Sulfeto de Carbono; 1 – Tolueno; 1 - Acetato Etílico; 4 – n-Heptano; 6 - Hidróxido de Sódio 40%; 2 - Ácido Sulfúrico 96%; 2 – Ácido Nítrico 65%; 2 – Ácido Acético 99%; 5 - Hidróxido de Amônio 25%; 6 - Peróxido de Hidrogênio 30% e 6 – Formaldeído 37%</t>
  </si>
  <si>
    <t>2 – Metanol; 6 – Hidróxido de Sódio 40%; 3 – Ácido Sulfúrico 96%; 4 – Hidróxido de Amônio 25%</t>
  </si>
  <si>
    <t>3 - Tolueno; 6 - n-Heptano; 6 - Hidróxido de sódio 40%</t>
  </si>
  <si>
    <t>B</t>
  </si>
  <si>
    <t>2544F</t>
  </si>
  <si>
    <t>2 - Metanol; 4 - Hidróxido de Sódio 40%; 4 - Ácido Sulfúrico 96%; 5 - Hidróxido de Amônia 25%</t>
  </si>
  <si>
    <t>3111X </t>
  </si>
  <si>
    <t>6 - Hidróxido de Amônia 25%</t>
  </si>
  <si>
    <t>4101X *não aprov rasgamento</t>
  </si>
  <si>
    <t>3101X*não aprov rasgamento</t>
  </si>
  <si>
    <t>4101X*não aprov rasgamento</t>
  </si>
  <si>
    <t>0100X*não aprov rasgamento, abrasão,perfuração, punção</t>
  </si>
  <si>
    <t>2101X*não aprov rasgamento</t>
  </si>
  <si>
    <t>4101A*não aprov rasgamento</t>
  </si>
  <si>
    <t>NITRILICA Suprachem FORRO NAYLON</t>
  </si>
  <si>
    <t>NITRILICA Atomgrips Palma com Partículas Cerâmicas, FORRO ALGODÃO</t>
  </si>
  <si>
    <t>NITRILICA Volkinit, FORRO ALGODÃO e POLIESTER, Punho LONA</t>
  </si>
  <si>
    <t>NITRILICA Graphenit, Palma ANTI-DERRAPANTE, SEM FORRO, verde, 46 cm</t>
  </si>
  <si>
    <t>Next Safety</t>
  </si>
  <si>
    <t>4121A </t>
  </si>
  <si>
    <t>3 - Metanol; 1 – Acetonitrila; 1 - Dissulfeto de Carbono; 1 – Tolueno; 2 – Dietilamina; 1 - Acetato de Etila; 6 - h-Heptano; 6 - Hidróxido de Sódio 40%; 3 - Ácido Sulfúrico 96%; 3 - Ácido Nítrico 65%; 3 - Ácido Acético 99%; 6 - Hidróxido de Amônio 25%; 6 - Peróxido de Hidrogênio 30%; 5 - Ácido Fluorídrico 40%; 6 - Formaldeído 37%</t>
  </si>
  <si>
    <t>1 – Metanol; 3 – Sulfeto de carbono; 1 – Dietilamina; 1- Tolueno; 1 – Tetrahidrofurano; 1 – Acetato etílico; 6 - n-Heptano; 6 – Hidróxido de sódio 40%; 3 – Ácido sulfúrico 96%; 3 – Ácido nítrico 65%; 3 – Ácido acético 99%; 5 – Hidróxido de amônio 25%; 4 – Peróxido de hidrogênio 30%; 6 - Fluoreto de hidrogênio 40%; e 4 – Formaldeído 37%</t>
  </si>
  <si>
    <t>NITRILICA, Palma ANTI-DERRAPANTE, SEM FORRO,  verde, 38cm</t>
  </si>
  <si>
    <t>NITRILICA, Palma ANTI-DERRAPANTE, SEM FORRO,  verde, 46cm</t>
  </si>
  <si>
    <t xml:space="preserve">NITRILICA, Palma ANTI-DERRAPANTE, FORRO ALGODÃO,  verde, </t>
  </si>
  <si>
    <t>NITRILICA Volknit, Palma ANTI-DERRAPANTE, FORRO ALGODÃO (flocos),   verde</t>
  </si>
  <si>
    <t>NITRILICA  Skinner PK, Palma RUGADA, FORRO FIBRAS NATURAIS,  azul</t>
  </si>
  <si>
    <t>NITRILICA Super Glove Atomotivo e Industrial, Palma ANTI-DERRAPANTE, SEM FORRO,  preta, ambidestra</t>
  </si>
  <si>
    <t>NITRILICA, SEM FORRO, 100% Texturizada,  verde</t>
  </si>
  <si>
    <t>LDI Safety</t>
  </si>
  <si>
    <t>1 - Metanol; 3 - Tolueno; 6 - Hidróxido de sódio 40%; 3 - Ácido sulfúrico 96%</t>
  </si>
  <si>
    <t>X1XXX</t>
  </si>
  <si>
    <t>2 - Metanol; 6 - Hidróxido de Sódio 40%; 4 - Ácido Sulfúrico 96%</t>
  </si>
  <si>
    <t>1120X*não aprov punção</t>
  </si>
  <si>
    <t>6 - n-Heptano; 6 - Hidróxido de sódio 40%; 2 - Ácido sulfúrico 96%</t>
  </si>
  <si>
    <t>1 - Metanol; 6 - Dissulfeto de carbono; 6 - n-Heptano; 6 - Hidróxido de sódio 40%; 3 - Ácido Sulfúrico 96%</t>
  </si>
  <si>
    <t>NITRILICA, Palma ANTI-DERRAPANTE, SEM FORRO, amarelo, azul, verde ou branca, 36 cm</t>
  </si>
  <si>
    <t>NITRILICA Safetynit Standard Palma ÁSPERA, FORRO ALGODÃO</t>
  </si>
  <si>
    <t>NITRILICA Safetynit Palma ÁSPERA, FORRO ALGODÃO</t>
  </si>
  <si>
    <t>PVC Palma LISA, FORRO 100% ALGODÃO,  verde 26cm</t>
  </si>
  <si>
    <t>PVC Palma LISA, FORRO 100% ALGODÃO,  verde 35cm</t>
  </si>
  <si>
    <t>PVC Palma LISA, FORRO 100% ALGODÃO,  verde 45cm</t>
  </si>
  <si>
    <t>PVC Palma LISA, FORRO 100% ALGODÃO,  verde 56cm</t>
  </si>
  <si>
    <t>PVC Palma LISA,  FORRO 100% ALGODÃO,  verde 65cm</t>
  </si>
  <si>
    <t>PVC Palma LISA,  FORRO 100% ALGODÃO,  verde 70cm</t>
  </si>
  <si>
    <t>PVC Palma ÁSPERA, FORRO 100% ALGODÃO,  verde 26cm</t>
  </si>
  <si>
    <t>PVC Palma ÁSPERA, FORRO 100% ALGODÃO,  verde 35cm</t>
  </si>
  <si>
    <t>PVC Palma ÁSPERA, FORRO 100% ALGODÃO,  verde 45cm</t>
  </si>
  <si>
    <t>PVC Palma ÁSPERA, FORRO 100% ALGODÃO,  verde 56cm</t>
  </si>
  <si>
    <t>PVC Palma ÁSPERA, FORRO 100% ALGODÃO,  verde 65cm</t>
  </si>
  <si>
    <t>PVC Palma ÁSPERA, FORRO 100% ALGODÃO,  verde 70cm</t>
  </si>
  <si>
    <t>PVC Palma GRANULADA, FORRO 100% ALGODÃO,  verde 26cm</t>
  </si>
  <si>
    <t>PVC Palma GRANULADA, FORRO 100% ALGODÃO,  verde 35cm</t>
  </si>
  <si>
    <t>PVC Palma GRANULADA, FORRO 100% ALGODÃO,  verde 45cm</t>
  </si>
  <si>
    <t>PVC Palma GRANULADA, FORRO 100% ALGODÃO,  verde 56cm</t>
  </si>
  <si>
    <t>PVC, Palma RUGOSA, FORRO ALGODÃO,  azul, 26cm</t>
  </si>
  <si>
    <t>PVC, Palma RUGOSA, FORRO ALGODÃO,  azul, 36cm</t>
  </si>
  <si>
    <t>PVC Palma ÁSPERA, FORRO ALGODÃO, azul, 36cm</t>
  </si>
  <si>
    <t>PVC Palma ÁSPERA, FORRO ALGODÃO,  preta, 27cm</t>
  </si>
  <si>
    <t>PVC Palma ÁSPERA, FORRO ALGODÃO,  preta, 35cm</t>
  </si>
  <si>
    <t>PVC Palma ÁSPERA, FORRO ALGODÃO,  preta, 45cm</t>
  </si>
  <si>
    <t>PVC Palma ÁSPERA ,FORRO ALGODÃO,  azul, 27cm</t>
  </si>
  <si>
    <t>PVC Palma ÁSPERA, FORRO ALGODÃO,  azul 35cm</t>
  </si>
  <si>
    <t>PVC Petronit, Palma ÁSPERA, FORRO ALGODÃO, 26 cm</t>
  </si>
  <si>
    <t>PVC Petronit, Palma ÁSPERA, FORRO ALGODÃO, 35 cm</t>
  </si>
  <si>
    <t>PVC Petronit, Palma ÁSPERA, FORRO ALGODÃO, 45 cm</t>
  </si>
  <si>
    <t>PVC Palma LISA, FORRO ALGODÃO,  vermelha, 27cm</t>
  </si>
  <si>
    <t>PVC Palma LISA, FORRO ALGODÃO,  vermelha, 35cm</t>
  </si>
  <si>
    <t>PVC Palma ÁSPERA, FORRO ALGODÃO,  vermelha, 27cm</t>
  </si>
  <si>
    <t>PVC Palma ÁSPERA, FORRO ALGODÃO,  vermelha, 35cm</t>
  </si>
  <si>
    <t>PVC Palma ÁSPERA, FORRO ALGODÃO, 27cm</t>
  </si>
  <si>
    <t>PVC Palma ÁSPERA, FORRO ALGODÃO, 35cm</t>
  </si>
  <si>
    <t>PVC Palma  ÁSPERA, FORRO ALGODÃO, 45cm</t>
  </si>
  <si>
    <t>PVC Palma ÁSPERA, FORRO ALGODÃO, 26cm</t>
  </si>
  <si>
    <t>PVC Palma ÁSPERA, FORRO ALGODÃO, 45cm</t>
  </si>
  <si>
    <t>PVC Palma ÁSPERA, FORRO ALGODÃO, 60cm</t>
  </si>
  <si>
    <t>PVC Palma ÁSPERA, FORRO ALGODÃO, 70cm</t>
  </si>
  <si>
    <t xml:space="preserve">PVC Palma ÁSPERA (Texturizada) SEM FORRO, 26cm </t>
  </si>
  <si>
    <t xml:space="preserve">PVC Palma ÁSPERA (Texturizada) SEM FORRO, 35cm </t>
  </si>
  <si>
    <t xml:space="preserve">PVC Palma ÁSPERA (Texturizada) SEM FORRO, 45cm </t>
  </si>
  <si>
    <t>PVC Palma ÁSPERA, FORRO ALGODÃO,  verde, 26cm</t>
  </si>
  <si>
    <t>PVC Palma ÁSPERA, FORRO ALGODÃO,  verde, 36cm</t>
  </si>
  <si>
    <t>PVC Palma ÁSPERA, FORRO ALGODÃO,  verde, 46cm</t>
  </si>
  <si>
    <t>PVC Palma ÁSPERA, FORRO ALGODÃO,  verde, 56cm</t>
  </si>
  <si>
    <t>PVC Palma ÁSPERA, FORRO ALGODÃO,  verde, 66cm</t>
  </si>
  <si>
    <t>PVC Palma LISA, FORRO 100% ALGODÃO,  verde, 26cm</t>
  </si>
  <si>
    <t>PVC Palma LISA, FORRO 100% ALGODÃO,  verde, 36cm</t>
  </si>
  <si>
    <t>PVC Palma LISA, FORRO 100% ALGODÃO,  verde, 46cm</t>
  </si>
  <si>
    <t>PVC Palma LISA, FORRO 100% ALGODÃO,  verde, 56cm</t>
  </si>
  <si>
    <t>PVC Palma LISA, FORRO 100% ALGODÃO,  verde, 65cm</t>
  </si>
  <si>
    <t>PVC Palma ÁSPERA, FORRO ALGODÃO,  verde, 65cm</t>
  </si>
  <si>
    <t>PVC Palma GRANULADA, FORRO ALGODÃO,  verde 25cm</t>
  </si>
  <si>
    <t>PVC Palma GRANULADA, FORRO ALGODÃO,  verde 35cm</t>
  </si>
  <si>
    <t>PVC Palma GRANULADA, FORRO ALGODÃO,  verde 45cm</t>
  </si>
  <si>
    <t>PVC Palma GRANULADA, FORRO ALGODÃO,  verde 60cm</t>
  </si>
  <si>
    <t>PVC Palma GRANULADA, FORRO ALGODÃO,  verde 70cm</t>
  </si>
  <si>
    <t>PVC Palma LISA, FORRO ALGODÃO,  verde 25 cm</t>
  </si>
  <si>
    <t>PVC Palma LISA, FORRO ALGODÃO,  verde 35 cm</t>
  </si>
  <si>
    <t>PVC Palma LISA, FORRO ALGODÃO,  verde 45 cm</t>
  </si>
  <si>
    <t>PVC Palma LISA, FORRO ALGODÃO,  verde 60 cm</t>
  </si>
  <si>
    <t>PVC Palma LISA, FORRO ALGODÃO,  verde 70 cm</t>
  </si>
  <si>
    <t>PVC Palma LISA, FORRO ALGODÃO,  verde 26cm</t>
  </si>
  <si>
    <t>PVC Palma LISA, FORRO ALGODÃO,  verde 36cm</t>
  </si>
  <si>
    <t>PVC Palma LISA, FORRO ALGODÃO,  verde 46cm</t>
  </si>
  <si>
    <t>PVC Palma LISA, FORRO ALGODÃO,  verde 56cm</t>
  </si>
  <si>
    <t>PVC Palma LISA, FORRO ALGODÃO,  verde 65cm</t>
  </si>
  <si>
    <t>PVC Palma ÁSPERA, FORRO ALGODÃO, azul  26cm</t>
  </si>
  <si>
    <t xml:space="preserve">PVC Palma ÁSPERA, FORRO ALGODÃO, azul  36cm </t>
  </si>
  <si>
    <t>PVC Palma ÁSPERA, FORRO ALGODÃO, azul  46cm</t>
  </si>
  <si>
    <t>PVC Palma GRANULADA, FORRO ALGODÃO, azul  26cm</t>
  </si>
  <si>
    <t>Total Geral</t>
  </si>
  <si>
    <t>(vazio)</t>
  </si>
  <si>
    <t>3 - Metanol; 4 - n-Heptano; 6 - Hidróxido de Sódio 40%; 2 - Ácido Sulfúrico 96%</t>
  </si>
  <si>
    <t>Importado</t>
  </si>
  <si>
    <t>Nacional</t>
  </si>
  <si>
    <t>2 - Metanol; 1 - Tolueno; 6 - n-Heptano; 6 - Hidróxido de Sódio 40%</t>
  </si>
  <si>
    <t>2110X*não aprov perfuro</t>
  </si>
  <si>
    <t>4101X</t>
  </si>
  <si>
    <t>1 - Acetona; 1 - Tolueno; 4 - h-Heptano; 6 - Hidróxido de Sódio 40%; 2 - Ácido Sulfúrico 96%; 2 - Ácido Acético 99%; 6 - Hidróxido de Amônio 25%; 6 - Peróxido de Hidrogênio 30% e 6 - Formaldeído 37%. </t>
  </si>
  <si>
    <t>5 - Metanol; 5 - Acetona; 1 - Acetonitrila; 1 - Diclorometano; 2 - Sulfeto de carbono; 3 - Tolueno; 3 - Dietilamina; 1 - Tetrahidrofurano; 2 - Acetato etílico; 3 - n-Heptano; 6 - Hidróxido de Sódio 40%; 5 - Ácido Sulfúrico 96%; 4 - Ácido nítrico 65%; 5 - Ácido acético 99%; 6 - Hidróxido de Amônio 25%; 6 - Peróxido de Hidrogênio 30%; 6 - Fluoreto de hidrogênio 40%; 6 - Formaldeído 37%</t>
  </si>
  <si>
    <t>4102A*não aprov rasgamento</t>
  </si>
  <si>
    <t>2 - Metanol; 1- Tolueno; 6 - Hidróxido de Sódio 40% e 2 - Ácido Sulfúrico 96%</t>
  </si>
  <si>
    <t>MCR</t>
  </si>
  <si>
    <t> 1 - Metanol; 2 - Ácido Sulfúrico 96%; 6 - Hidróxido de Sódio 40%. </t>
  </si>
  <si>
    <t>4141AP</t>
  </si>
  <si>
    <t>2 - n-Heptano; 6 - Hidróxido de sódio 40%; 4 - Ácido sulfúrico 96%; 4 - Ácido nítrico 65%; 6 - Peróxido de hidrogênio 30%; 6 - Formaldeído 37%</t>
  </si>
  <si>
    <t>PVC Palma LISA, SEM FORRO, verde 45cm</t>
  </si>
  <si>
    <t>PVC Palma LISA, SEM FORRO, azul 60cm</t>
  </si>
  <si>
    <t>PVC Palma LISA, SEM FORRO, azul 25cm</t>
  </si>
  <si>
    <t>PVC Palma LISA, SEM FORRO, azul 35cm</t>
  </si>
  <si>
    <t>PVC Palma LISA, SEM FORRO, azul 45cm</t>
  </si>
  <si>
    <t>PVC Palma ÁSPERA, SEM FORRO, azul 25cm</t>
  </si>
  <si>
    <t>PVC Palma ÁSPERA, SEM FORRO, azul 35cm</t>
  </si>
  <si>
    <t>PVC Palma ÁSPERA, SEM FORRO, azul 45cm</t>
  </si>
  <si>
    <t>PVC Palma ÁSPERA, SEM FORRO, azul 60cm</t>
  </si>
  <si>
    <t>PVC Palma ÁSPERA, SEM FORRO, azul 70cm</t>
  </si>
  <si>
    <t>6 - Metanol; 2 - Tolueno; 3 - n-Heptano; 6 - Hidróxido de sódio 40%; 6 - Ácido sulfúrico 96%</t>
  </si>
  <si>
    <t>1110X</t>
  </si>
  <si>
    <t>Quedas</t>
  </si>
  <si>
    <t xml:space="preserve">Mãos </t>
  </si>
  <si>
    <t>Pés</t>
  </si>
  <si>
    <t>Vestimentas</t>
  </si>
  <si>
    <t>Cabeça</t>
  </si>
  <si>
    <t>Sinalização</t>
  </si>
  <si>
    <t>Respiratória</t>
  </si>
  <si>
    <t>Visual</t>
  </si>
  <si>
    <t>Observação</t>
  </si>
  <si>
    <t>Auditiva</t>
  </si>
  <si>
    <t>Corporal</t>
  </si>
  <si>
    <t>Worker</t>
  </si>
  <si>
    <t>30/112025</t>
  </si>
  <si>
    <t>2 - Metanol; 1-Acetona; 2- Acetonitrila; 1- Acetato etílico; 2- n- Heptano; 6 - Hidróxido de Sódio 40%; 4 - Ácido Sulfúrico 96% e 5- Ácido Nítrico 65%</t>
  </si>
  <si>
    <t>PVC Palma LISA, SEM FORRO, verde 26cm</t>
  </si>
  <si>
    <t>PVC Palma LISA, SEM FORRO, verde 35cm</t>
  </si>
  <si>
    <t>PVC Palma LISA, SEM FORRO, verde 56cm</t>
  </si>
  <si>
    <t>6 – Hidróxido de sódio 40%; 4 – Ácido sulfúrico 96% ; 6 – Ácido Nítrico 65%</t>
  </si>
  <si>
    <t>6 – Hidróxido de sódio 40%; 3 – Ácido sulfúrico 96% ; 6 – Ácido Nítrico 65%</t>
  </si>
  <si>
    <t>PVC Palma Áspera, FORRO ALGODÃO,  azul, 62cm</t>
  </si>
  <si>
    <t>PVC Palma LISA, FORRO ALGODÃO,  preta 25cm</t>
  </si>
  <si>
    <t>PVC Palma LISA, FORRO ALGODÃO,  preta 30cm</t>
  </si>
  <si>
    <t>PVC Palma LISA, FORRO ALGODÃO,  preta 35cm</t>
  </si>
  <si>
    <t>PVC Palma LISA, FORRO ALGODÃO,  preta 45cm</t>
  </si>
  <si>
    <t>PVC Palma ÁSPERA, FORRO JÉRSEY, verde 25cm</t>
  </si>
  <si>
    <t>PVC Palma ÁSPERA, FORRO JÉRSEY, verde 30cm</t>
  </si>
  <si>
    <t>PVC Palma ÁSPERA, FORRO JÉRSEY, verde 35cm</t>
  </si>
  <si>
    <t>PVC Palma ÁSPERA, FORRO JÉRSEY, verde 45cm</t>
  </si>
  <si>
    <t>PVC Duplo Banho Palma IMPACTO, FORRO NAYLON, laranja 45cm</t>
  </si>
  <si>
    <t>PVC Palma LISA, SEM FORRO, azul 70cm</t>
  </si>
  <si>
    <t>PVC Palma ÁSPERA, FORRO POLIÉSTER, verde 25cm</t>
  </si>
  <si>
    <t>PVC Palma ÁSPERA, FORRO POLIÉSTER, verde 35cm</t>
  </si>
  <si>
    <t>PVC Palma ÁSPERA, FORRO POLIÉSTER, verde 45cm</t>
  </si>
  <si>
    <t>NITRILICA Nitrilmax, Palma LISA, SEM FORRO, Clorinada,  azul</t>
  </si>
  <si>
    <t>NITRILICA Nitritex, Palma ÁSPERA, SEM FORRO</t>
  </si>
  <si>
    <t>LATEX NITRILICO, Nitritex 80, Palma ÁSPERA, SEM FORRO</t>
  </si>
  <si>
    <t>LATEX NITRILICO NTX Malha, Palma LISA, FORRO ALGODÃO, Punho,  azul</t>
  </si>
  <si>
    <t>NITRILICA Maxxi Dry, Palma ÁSPERA, FORRO NAYLON, azul com preto + agentes biológicos</t>
  </si>
  <si>
    <t>NITRILICA Foam Roxa Maxxidry, Palma ÁSPERA, FORRO NAYLON, roxoa com preto</t>
  </si>
  <si>
    <t>NITRILICA Nitriconfort, Palma LISA SEM FORRO, verde/azul</t>
  </si>
  <si>
    <t>NITRILICA Nitriflpex, Palma ÁSPERA SEM FORRO, verde, 46cm</t>
  </si>
  <si>
    <t>DELTA PLUS</t>
  </si>
  <si>
    <t>KALIPSO</t>
  </si>
  <si>
    <t>IDI SAFETY</t>
  </si>
  <si>
    <t>PLASTCOR</t>
  </si>
  <si>
    <t>SUPER SAFETY</t>
  </si>
  <si>
    <t>VOLK</t>
  </si>
  <si>
    <t>WORKER</t>
  </si>
  <si>
    <t>Fabrica luvas de PVC</t>
  </si>
  <si>
    <t>PROTEÇÃO</t>
  </si>
  <si>
    <t>PVC Palma ÁSPERA, FORRO ALGODÃO, 36cm</t>
  </si>
  <si>
    <t>PVC Palma ÁSPERA, FORRO ALGODÃO, 46cm</t>
  </si>
  <si>
    <t>PVC Palma ÁSPERA, FORRO ALGODÃO, 56cm</t>
  </si>
  <si>
    <t>PVC Palma ÁSPERA, FORRO ALGODÃO, 65cm</t>
  </si>
  <si>
    <t>PVC, Palma RUGADA,  FORRO POLIAMIDA, 36cm</t>
  </si>
  <si>
    <t>PVC, Palma RUGADA,  FORRO POLIAMIDA, 46cm</t>
  </si>
  <si>
    <t>PVC, Palma RUGADA,  FORRO POLIAMIDA, 30+36cm ALONGAMENTO</t>
  </si>
  <si>
    <t>PVC Smart Palma ÁSPERA, FORRO FIBRAS SINTÉTICAS, 26 cm</t>
  </si>
  <si>
    <t>PVC Smart Palma ÁSPERA, FORRO FIBRAS SINTÉTICAS, 36 cm</t>
  </si>
  <si>
    <t>PVC Smart Palma ÁSPERA, FORRO FIBRAS SINTÉTICAS, 46 cm</t>
  </si>
  <si>
    <t>PVC  Palma ÁSPERA, FORRO ALGODÃO, 36 cm</t>
  </si>
  <si>
    <t>PVC  Palma ÁSPERA, FORRO ALGODÃO, 46 cm</t>
  </si>
  <si>
    <t>PVC  Palma ÁSPERA, FORRO ALGODÃO, 26 cm</t>
  </si>
  <si>
    <t>NITRILICA, SLIM, FORRO FIBRAS NATURAIS, Punho</t>
  </si>
  <si>
    <t>METANOL</t>
  </si>
  <si>
    <t>ACETONA</t>
  </si>
  <si>
    <t>ACETRONITRILA</t>
  </si>
  <si>
    <t>DICLOROMETANO</t>
  </si>
  <si>
    <t>DIETILAMINA</t>
  </si>
  <si>
    <t>TETRAHIDROFURANO</t>
  </si>
  <si>
    <t>TOLUENO</t>
  </si>
  <si>
    <t>n-HEPTANO</t>
  </si>
  <si>
    <t>ÁCIDO ACÉTICO 99%</t>
  </si>
  <si>
    <t>FORMALDEÍDO 37%</t>
  </si>
  <si>
    <t>PVC, Palma RUGADA,  FORRO POLIAMIDA, 26cm</t>
  </si>
  <si>
    <t>Nivel 0</t>
  </si>
  <si>
    <t>Nivel 1</t>
  </si>
  <si>
    <t>PERÓX.HIDROGÊNIO 30%</t>
  </si>
  <si>
    <t>HIDRÓX. AMÔNIO 25%</t>
  </si>
  <si>
    <t>HIDRÓX. SÓDIO 40%</t>
  </si>
  <si>
    <t>ACETATO ETILA</t>
  </si>
  <si>
    <t>DISSULFETO CARBONO</t>
  </si>
  <si>
    <t>ÁC SULFÚRICO 96%</t>
  </si>
  <si>
    <t>ÁC NÍTRICO 65%</t>
  </si>
  <si>
    <t>ÁC FLUORÍDRICO</t>
  </si>
  <si>
    <t>Total Laudos</t>
  </si>
  <si>
    <t>LUVAS de PVC sem FORRO</t>
  </si>
  <si>
    <t>NITRILICA Nitrogreen Palma ÁSPERA, SEM FORRO, verde</t>
  </si>
  <si>
    <t>NITRILICA, Palma ÁSPERA com grânulos cerâmicos, FORRO MALHA DE ALGODÃO, verde</t>
  </si>
  <si>
    <t>NITRILICA, Palma LISA, FORRO e Punho em MALHA ALGODÃO</t>
  </si>
  <si>
    <t>NITRILICA, Palma LISA, FORRO e Punho em FIBRAS ELÁSTICAS e SINTÉTICAS</t>
  </si>
  <si>
    <t>NITRILICAS</t>
  </si>
  <si>
    <t>LUVAS Nitrílicas com FORRO</t>
  </si>
  <si>
    <t>NITRILICA SEM FORRO</t>
  </si>
  <si>
    <t>LUVAS Nitrílicas sem FORRO</t>
  </si>
  <si>
    <t>NITRILICA COM FORRO</t>
  </si>
  <si>
    <t xml:space="preserve">CORTE </t>
  </si>
  <si>
    <t>PVC COM FORRO</t>
  </si>
  <si>
    <t>LUVAS de PVC com FORRO</t>
  </si>
  <si>
    <t>LAUDOS RESISTÊNCIA  - EN 374-1:2016 – Riscos Químicos</t>
  </si>
  <si>
    <t>TOTAL Laudos</t>
  </si>
  <si>
    <t>LUVAS DE PVC</t>
  </si>
  <si>
    <t>PVC com FORRO</t>
  </si>
  <si>
    <t>Nitrílicas com FORRO</t>
  </si>
  <si>
    <t>PVC sem  FORRO</t>
  </si>
  <si>
    <t>Nitrílicas sem FORRO</t>
  </si>
  <si>
    <t>PVC</t>
  </si>
  <si>
    <t>A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</si>
  <si>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</si>
  <si>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</si>
  <si>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</si>
  <si>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</si>
  <si>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</si>
  <si>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</si>
  <si>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</si>
  <si>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</si>
  <si>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</si>
  <si>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</si>
  <si>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</si>
  <si>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</si>
  <si>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</si>
  <si>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</t>
  </si>
  <si>
    <t>T</t>
  </si>
  <si>
    <t>Luva Tipo</t>
  </si>
  <si>
    <t>PICTOGRAMA RISCO QUÍMICO</t>
  </si>
  <si>
    <t>J K L</t>
  </si>
  <si>
    <t>K L M</t>
  </si>
  <si>
    <t>J K L N O P T</t>
  </si>
  <si>
    <t>E G J K L M N O P T</t>
  </si>
  <si>
    <t>J K L N</t>
  </si>
  <si>
    <t>I J K P T</t>
  </si>
  <si>
    <t>E J K L M N O P T</t>
  </si>
  <si>
    <t>A K L</t>
  </si>
  <si>
    <t>A J K</t>
  </si>
  <si>
    <t>A J K L</t>
  </si>
  <si>
    <t>K L P</t>
  </si>
  <si>
    <t>A J K L O</t>
  </si>
  <si>
    <t xml:space="preserve">A F J K L </t>
  </si>
  <si>
    <t>A F J K O</t>
  </si>
  <si>
    <t>A F J K L N</t>
  </si>
  <si>
    <t>A K L N P T</t>
  </si>
  <si>
    <t>J K L M P T</t>
  </si>
  <si>
    <t>A F G H J K L P T</t>
  </si>
  <si>
    <t>A B E F G I J K L M N O P S T</t>
  </si>
  <si>
    <t>A J K L O P T</t>
  </si>
  <si>
    <t>A J K L N O P T</t>
  </si>
  <si>
    <t>A E G J K L M N O P T</t>
  </si>
  <si>
    <t>A K L O</t>
  </si>
  <si>
    <t>A J K L M N O P T</t>
  </si>
  <si>
    <t>A C H K L M N O P T</t>
  </si>
  <si>
    <t>E J K L</t>
  </si>
  <si>
    <t>G J K L M N O P T</t>
  </si>
  <si>
    <t>3101X</t>
  </si>
  <si>
    <t>PICTOGRAMA RISCO MECÂNICO</t>
  </si>
  <si>
    <t>nº CA</t>
  </si>
  <si>
    <t>Testes para RESISTÊNCIA ao RISCO MECÂNICO- EM 388</t>
  </si>
  <si>
    <t>LISTA DE COMPONENTES PERIGOSOS - Testes para RESISTÊNCIA ao RISCO QUÍMICO
Permeabilidade - EN 16523-1: 2015 
Degradação - EN 16523-1: 2015 e EN 374-4: 2013</t>
  </si>
  <si>
    <t>Testes para RESISTENCIA ao RISCO Térmico - EN 407:2004</t>
  </si>
  <si>
    <t>Dias para o Vencimento do CA</t>
  </si>
  <si>
    <t>Data do  Vencimento do CA</t>
  </si>
  <si>
    <t>-</t>
  </si>
  <si>
    <t>EN 16523-1:2015</t>
  </si>
  <si>
    <t>ENSAIOS VÁLIDOS (ACIMA )</t>
  </si>
  <si>
    <t>PICTOGRAMA RISCO TÉRMICO (não obrigatório)</t>
  </si>
  <si>
    <t xml:space="preserve">( 4 )  "0 - zero" EPI LAUDADO PARA O RISCO MECÂNICANIVO MAS NÃO PASSOU POR UMA DAS CLASSIFICAÇÕES DE LAUDOS </t>
  </si>
  <si>
    <t>AMOSTRAS</t>
  </si>
  <si>
    <t>HANDEX</t>
  </si>
  <si>
    <t>3 - Metanol; 2 - Acetonitrila; 5 - n-Heptano; 6 - Hidróxido de Sódio 40%; 4 - Ácido Sulfúrico 96%.</t>
  </si>
  <si>
    <t>6 - Hidróxido de Sódio 40%; 4 - Ácido Sulfúrico 96%; 2 - Ácido Acético 99%; 6 - Hidróxido de Amônio 25%; 6 - Peróxido de Hidrogênio 30%; 6 - Formaldeído; 1 - Metanol; 1 - h-Heptano</t>
  </si>
  <si>
    <t>X2XXX</t>
  </si>
  <si>
    <t>K L N O P T</t>
  </si>
  <si>
    <t>NITRILICA Hand Pro P. ÁSPERA, FORRO ALG.</t>
  </si>
  <si>
    <t>2 - Metanol; 1 - Tolueno; 6 - n-Heptano; 6 - Hidróxido de sódio 40%; 3 - Ácido sulfúrico 96%; 2 - Ácido acético 99%; 5 - Hidróxido de amônia 25%; 6 - Peróxido de hidrogênio 30%; 6 - Formaldeído 37%. </t>
  </si>
  <si>
    <t>FABRICANTES / IMPORTADORES</t>
  </si>
  <si>
    <t>Fabrica luvas de PVC e Nitrílicas</t>
  </si>
  <si>
    <t>Apenas fabrica luvas de PVC</t>
  </si>
  <si>
    <t>IMPORTADO ou NACIONAL?</t>
  </si>
  <si>
    <t>Nitrílica</t>
  </si>
  <si>
    <t>#1</t>
  </si>
  <si>
    <t>#3</t>
  </si>
  <si>
    <t>#2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</si>
  <si>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</si>
  <si>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</si>
  <si>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</si>
  <si>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</si>
  <si>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</si>
  <si>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</si>
  <si>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</si>
  <si>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</si>
  <si>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</si>
  <si>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</si>
  <si>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</si>
  <si>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</si>
  <si>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</si>
  <si>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</si>
  <si>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</si>
  <si>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</si>
  <si>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</si>
  <si>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</si>
  <si>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</si>
  <si>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</si>
  <si>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</si>
  <si>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</si>
  <si>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</si>
  <si>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2100A*não aprov rasgo e perfuro</t>
  </si>
  <si>
    <t>0110X*não para abrasão e perfuro</t>
  </si>
  <si>
    <t>2121B</t>
  </si>
  <si>
    <t>2141B</t>
  </si>
  <si>
    <t>3242D</t>
  </si>
  <si>
    <t>Sansafety</t>
  </si>
  <si>
    <t>Proteplus</t>
  </si>
  <si>
    <t>2001X</t>
  </si>
  <si>
    <t>WURTH</t>
  </si>
  <si>
    <t>1121X</t>
  </si>
  <si>
    <t>X</t>
  </si>
  <si>
    <t>4X43B</t>
  </si>
  <si>
    <t>4X43F</t>
  </si>
  <si>
    <t>3021X</t>
  </si>
  <si>
    <t>PU, Palma LISA, FORRO TRICOTADO NYLON, PUNHO ELÁSTICO, preta</t>
  </si>
  <si>
    <t>#27</t>
  </si>
  <si>
    <t>#28</t>
  </si>
  <si>
    <t>#29</t>
  </si>
  <si>
    <t>#30</t>
  </si>
  <si>
    <t>#31</t>
  </si>
  <si>
    <t>#32</t>
  </si>
  <si>
    <t>NITRÍLICA Nitrogreen Palma ÁSPERA, SEM FORRO, verde</t>
  </si>
  <si>
    <t>NITRÍLICA Safetynit Palma ÁSPERA, FORRO ALGODÃO</t>
  </si>
  <si>
    <t>NITRÍLICA Volknit, Palma ÁSPERA, FORRO ALGODÃO (flocos), verde</t>
  </si>
  <si>
    <t>NITRÍLICA Nitritex, Palma ÁSPERA, SEM FORRO, verde</t>
  </si>
  <si>
    <t>NITRÍLICA Atomgrips, PALMA PARTÍCULAS CERÂMICAS, FORRO ALGODÃO</t>
  </si>
  <si>
    <t>NITRÍLICA Suprachem FORRO NYLON</t>
  </si>
  <si>
    <t>NITRÍLICA Maxxi Dry, Palma ÁSPERA, FORRO NYLON, azul com preto + agentes biológicos</t>
  </si>
  <si>
    <t>NITRÍLICA Safetynit Standard Palma ÁSPERA, FORRO ALGODÃO, verde</t>
  </si>
  <si>
    <t>PVC Palma ÁSPERA, FORRO ALGODÃO, verde 26cm</t>
  </si>
  <si>
    <t>PVC Palma ÁSPERA, FORRO ALGODÃO, verde 36cm</t>
  </si>
  <si>
    <t>PVC Palma ÁSPERA, FORRO ALGODÃO, verde 46cm</t>
  </si>
  <si>
    <t>PVC Palma ÁSPERA, FORRO ALGODÃO  verde 56cm</t>
  </si>
  <si>
    <t>PVC Palma ÁSPERA, FORRO ALGODÃO, verde 65cm</t>
  </si>
  <si>
    <t>PVC Palma ÁSPERA, FORRO ALGODÃO, verde 56cm</t>
  </si>
  <si>
    <t>PVC Palma ÁSPERA, FORRO ALGODÃO, verde 66cm</t>
  </si>
  <si>
    <t>NITRÍLICA Hand Pro P. ÁSPERA, FORRO ALGODÃO, verde</t>
  </si>
  <si>
    <t>MUCAMBO</t>
  </si>
  <si>
    <t>NITRÍLICA Volkinit, FORRO ALGODÃO e POLIESTER, PUNHO LONA</t>
  </si>
  <si>
    <t>NITRÍLICA, Palma LISA, PUNHO em MALHA ALGODÃO</t>
  </si>
  <si>
    <t>PVC Palma ÁSPERA, TRICOTADA ALGODÃO e 3 camadas PVC, PUNHO MALHA, vermelha na palma e preta no punho</t>
  </si>
  <si>
    <t>NITRÍLICA, Palma ÁSPERA, FORRO TRICOTADO NYLON, PUNHO ELÁSTICO NYLON com LYCRA, cinza e preto</t>
  </si>
  <si>
    <t>NITRÍLICA, SLIM, FORRO TRICOTADO FIBRAS NATURAIS, PUNHO MALHA ALGODÃO</t>
  </si>
  <si>
    <t>LÁTEX, Palma ÁSPERA, SEM FORRO, azul</t>
  </si>
  <si>
    <t>NITRÍLICA, Palma ÁSPERA, SEM FORRO, azul</t>
  </si>
  <si>
    <t>NITRÍLICA, Palma ÁSPERA, SEM FORRO, amarela</t>
  </si>
  <si>
    <t>0120X*não para abrasão e perfuro</t>
  </si>
  <si>
    <t>3101X*não aprov rasgo</t>
  </si>
  <si>
    <t>2100X*não corte, rasgo e perfuro</t>
  </si>
  <si>
    <t>2101X*não aprov rasgo</t>
  </si>
  <si>
    <t>4102A*não aprov rasgo</t>
  </si>
  <si>
    <t>4101X *não aprov rasgo</t>
  </si>
  <si>
    <t>4101X*não aprov rasgo</t>
  </si>
  <si>
    <t>0100X*não aprov rasgo, abrasão,perfuro</t>
  </si>
  <si>
    <t>NITRÍLICA, Palma ÁSPERA, FORRO ALGODÃO, azul</t>
  </si>
  <si>
    <t>LÁTEX, Palma ÁSPERA, FORRO, preta</t>
  </si>
  <si>
    <t>LÁTEX, Palma ÁSPERA, FORRO, amarela</t>
  </si>
  <si>
    <t>PVC Palma GRANULADA, FORRO 100% ALGODÃO, verde 35cm</t>
  </si>
  <si>
    <t>PVC Palma GRANULADA, FORRO 100% ALGODÃO, verde 45cm</t>
  </si>
  <si>
    <t>PVC Palma GRANULADA, FORRO 100% ALGODÃO, verde 56cm</t>
  </si>
  <si>
    <t>PVC Palma LISA, FORRO 100% ALGODÃO, verde 26cm</t>
  </si>
  <si>
    <t>PVC Palma LISA, FORRO 100% ALGODÃO, verde 35cm</t>
  </si>
  <si>
    <t>PVC Palma LISA, FORRO 100% ALGODÃO, verde 45cm</t>
  </si>
  <si>
    <t>PVC Palma LISA, FORRO 100% ALGODÃO, verde 56cm</t>
  </si>
  <si>
    <t>PVC Palma ÁSPERA, FORRO 100% ALGODÃO, verde 26cm</t>
  </si>
  <si>
    <t>PVC Palma ÁSPERA, FORRO 100% ALGODÃO, verde 35cm</t>
  </si>
  <si>
    <t>PVC Palma ÁSPERA, FORRO 100% ALGODÃO, verde 45cm</t>
  </si>
  <si>
    <t>PVC Palma ÁSPERA, FORRO 100% ALGODÃO, verde 56cm</t>
  </si>
  <si>
    <t>PVC Palma ÁSPERA, FORRO 100% ALGODÃO, verde 65cm</t>
  </si>
  <si>
    <t>PVC Palma ÁSPERA, FORRO 100% ALGODÃO, verde 70cm</t>
  </si>
  <si>
    <t>PVC Palma ÁSPERA, FORRO ALGODÃO, azul 36cm</t>
  </si>
  <si>
    <t>NEOPRENE Neo, Palma ÁSPERA, FORRO ALGODÃO, agentes biológicos, preta</t>
  </si>
  <si>
    <t>LÁTEX e NEOPRENE, Palma ÁSPERA, FORRO ALGODÃO, amarelo e azul</t>
  </si>
  <si>
    <t>LÁTEX e NEOPRENE, Palma ÁSPERA, FORRO ALGODÃO (não aprovada para vírus)</t>
  </si>
  <si>
    <t>PVC Palma ÁSPERA, FORRO ALGODÃO, azul</t>
  </si>
  <si>
    <t xml:space="preserve">LÁTEX, Palma ÁSPERA, FORRO TRICOTADO MALHA ALGODÃO, JANELA, laranja e bege </t>
  </si>
  <si>
    <t>NITRÍLICA, Palma ÁSPERA, FORRO TRICOTADO MALHA ALGODÃO abertura tipo janela, PUNHO LONA, azul e bege</t>
  </si>
  <si>
    <t>NITRÍLICA, Palma LISA, FORRO TRICOTADO MALHA ALGODÃO, azul e bege</t>
  </si>
  <si>
    <t>LÁTEX, Palma ÁSPERA, FORRO TRICOTADO MALHA ALGODÃO, bege e laranja</t>
  </si>
  <si>
    <t>LÁTEX, Palma LISA, FORRO TRICOTADO NYLON, PUNHO ELÁSTICO, preta</t>
  </si>
  <si>
    <t>LÁTEX, Palma LISA, FORRO TRICOTADO POLIÉSTER, PUNHO ELÁSTICO, preto e vermelho</t>
  </si>
  <si>
    <t>LÁTEX, Palma LISA, FORRO TRICOTADO POLIÉSTER, PUNHO ELÁSTICO, vermelho e preto</t>
  </si>
  <si>
    <t>NITRÍLICA, Palma LISA, FORRO ALGODÃO, PUNHO ELÁSTICO, amarelo e bege</t>
  </si>
  <si>
    <t>NITRÍLICA, Palma LISA, FORRO POLIÉSTER, PUNHO ELÁSTICO, cinza e vermelha</t>
  </si>
  <si>
    <t>PU, Palma LISA, FORRO TRICOTADO POLIÉSTER, PUNHO ELÁSTICO, preta</t>
  </si>
  <si>
    <t>LÁTEX, Palma LISA, FORRO ALGODÃO, amarela</t>
  </si>
  <si>
    <t>PVC Palma ÁSPERA (Texturizada) SEM FORRO, verde 26cm</t>
  </si>
  <si>
    <t>PVC Palma ÁSPERA (Texturizada) SEM FORRO, verde 36cm</t>
  </si>
  <si>
    <t>PVC Palma ÁSPERA (Texturizada) SEM FORRO, verde 46cm</t>
  </si>
  <si>
    <t>PVC Palma LISA, SEM FORRO, incolor</t>
  </si>
  <si>
    <t>PVC Palma ÁSPERA, FORRO ALGODÃO, preta 27cm</t>
  </si>
  <si>
    <t>PVC Palma ÁSPERA, FORRO ALGODÃO, preta 35cm</t>
  </si>
  <si>
    <t>PVC Palma ÁSPERA, FORRO ALGODÃO, preta 45cm</t>
  </si>
  <si>
    <t>NITRÍLICA Super Glove Atomotivo e Industrial, Palma ÁSPERA, SEM FORRO,  preta ambidestra</t>
  </si>
  <si>
    <t>PVC Palma ÁSPERA, FORRO ALGODÃO, vermelha 27cm</t>
  </si>
  <si>
    <t>PVC Palma ÁSPERA, FORRO ALGODÃO, vermelha 35cm</t>
  </si>
  <si>
    <t>NITRÍLICA Foam Roxa Maxxidry, Palma ÁSPERA, FORRO NYLON, roxa e preto</t>
  </si>
  <si>
    <t>NITRÍLICA Nitrilmax, Palma LISA, SEM FORRO, Clorinada, azul</t>
  </si>
  <si>
    <t>NITRÍLICA, Palma ÁSPERA PARTÍCULAS CERÂMICAS, FORRO MALHA DE ALGODÃO, verde</t>
  </si>
  <si>
    <t>PVC Palma LISA, FORRO ALGODÃO,  vermelha 27cm</t>
  </si>
  <si>
    <t>PVC Palma LISA, FORRO ALGODÃO,  vermelha 35cm</t>
  </si>
  <si>
    <t>PVC, Palma RUGOSA, FORRO ALGODÃO,  azul 26cm</t>
  </si>
  <si>
    <t>PVC, Palma RUGOSA, FORRO ALGODÃO,  azul 36cm</t>
  </si>
  <si>
    <t>PVC Palma ÁSPERA, FORRO ALGODÃO,  azul 27cm</t>
  </si>
  <si>
    <t>PVC Palma Áspera, FORRO ALGODÃO,  azul 62cm</t>
  </si>
  <si>
    <t>PVC Palma ÁSPERA, FORRO ALGODÃO, azul 27cm</t>
  </si>
  <si>
    <t>PVC, Palma RUGOSA, FORRO ALGODÃO, azul 26cm</t>
  </si>
  <si>
    <t>PVC, Palma RUGOSA, FORRO ALGODÃO, azul 36cm</t>
  </si>
  <si>
    <t>NITRÍLICA Nitriconfort, Palma LISA, SEM FORRO, verde e azul</t>
  </si>
  <si>
    <t>PVC Palma LISA, FORRO ALGODÃO, preta 25cm</t>
  </si>
  <si>
    <t>PVC Palma LISA, FORRO ALGODÃO, preta 30cm</t>
  </si>
  <si>
    <t>PVC Palma LISA, FORRO ALGODÃO, preta 35cm</t>
  </si>
  <si>
    <t>PVC Palma LISA, FORRO ALGODÃO, preta 45cm</t>
  </si>
  <si>
    <t>PVC  Palma ÁSPERA, FORRO ALGODÃO, 26cm</t>
  </si>
  <si>
    <t>PVC  Palma ÁSPERA, FORRO ALGODÃO, 36cm</t>
  </si>
  <si>
    <t>PVC  Palma ÁSPERA, FORRO ALGODÃO, 46cm</t>
  </si>
  <si>
    <t>PVC Petronit, Palma ÁSPERA, FORRO ALGODÃO, 26cm</t>
  </si>
  <si>
    <t>PVC Smart Palma ÁSPERA, FORRO FIBRAS SINTÉTICAS, 26cm</t>
  </si>
  <si>
    <t>PVC Petronit, Palma ÁSPERA, FORRO ALGODÃO, 35cm</t>
  </si>
  <si>
    <t>PVC Petronit, Palma ÁSPERA, FORRO ALGODÃO, 45cm</t>
  </si>
  <si>
    <t>NITRÍLICA, Palma ÁSPERA, FORRO ALGODÃO, verde</t>
  </si>
  <si>
    <t>PVC Smart Palma ÁSPERA, FORRO FIBRAS SINTÉTICAS, 36cm</t>
  </si>
  <si>
    <t>NITRÍLICA Graphenit, Palma ÁSPERA, SEM FORRO, verde 46cm</t>
  </si>
  <si>
    <t>PVC Smart Palma ÁSPERA, FORRO FIBRAS SINTÉTICAS, 46cm</t>
  </si>
  <si>
    <t>NITRÍLICA Nitriflpex, Palma ÁSPERA SEM FORRO, verde 46cm</t>
  </si>
  <si>
    <t>PVC Palma ÁSPERA, FORRO NATURAL+SINTÉTICO, verde 26cm</t>
  </si>
  <si>
    <t>PVC Palma ÁSPERA, FORRO NATURAL+SINTÉTICO, verde 36cm</t>
  </si>
  <si>
    <t>PVC Palma ÁSPERA, FORRO NATURAL+SINTÉTICO, verde 46cm</t>
  </si>
  <si>
    <t>PVC Palma ÁSPERA, FORRO NATURAL+SINTÉTICO, verde 60cm</t>
  </si>
  <si>
    <t>PVC Palma ÁSPERA, FORRO ALGODÃO, verde 35cm</t>
  </si>
  <si>
    <t>PVC Palma ÁSPERA, FORRO ALGODÃO, verde 45cm</t>
  </si>
  <si>
    <t>NITRÍLICA, Palma ÁSPERA, SEM FORRO, verde 38cm</t>
  </si>
  <si>
    <t>NITRÍLICA, Palma ÁSPERA, SEM FORRO, verde 46cm</t>
  </si>
  <si>
    <t>PVC Palma LISA, FORRO ALGODÃO, verde 25 cm</t>
  </si>
  <si>
    <t>PVC Palma LISA, FORRO ALGODÃO, verde 35cm</t>
  </si>
  <si>
    <t>PVC Palma LISA, FORRO ALGODÃO, verde 45cm</t>
  </si>
  <si>
    <t>PVC Palma LISA, FORRO ALGODÃO, verde 60 cm</t>
  </si>
  <si>
    <t>PVC Palma LISA, FORRO ALGODÃO, verde 70 cm</t>
  </si>
  <si>
    <t>PVC Palma GRANULADA, FORRO 100% ALGODÃO, verde 26cm</t>
  </si>
  <si>
    <t>PVC Palma GRANULADA, FORRO ALGODÃO, verde 25cm</t>
  </si>
  <si>
    <t>PVC Palma GRANULADA, FORRO ALGODÃO, verde 35cm</t>
  </si>
  <si>
    <t>PVC Palma GRANULADA, FORRO ALGODÃO, verde 45cm</t>
  </si>
  <si>
    <t>PVC Palma GRANULADA, FORRO ALGODÃO, verde 60cm</t>
  </si>
  <si>
    <t>PVC Palma GRANULADA, FORRO ALGODÃO, verde 70cm</t>
  </si>
  <si>
    <t>NITRÍLICA, SEM FORRO, 100% Texturizada, verde</t>
  </si>
  <si>
    <t>PVC Palma LISA, FORRO 100% ALGODÃO, verde 65cm</t>
  </si>
  <si>
    <t>PVC Palma LISA, FORRO 100% ALGODÃO, verde 70cm</t>
  </si>
  <si>
    <t>LÁTEX, Palma ÁSPERA, FORRO ALGODÃO (agentes biológicos)</t>
  </si>
  <si>
    <t>PVC Palma ÁSPERA, SEM FORRO, branca</t>
  </si>
  <si>
    <t>PVC Palma ÁSPERA, FORRO NYLON, POLIÉSTER e ALGODÃO, PUNHO ELÁSTICO amarela</t>
  </si>
  <si>
    <t>LÁTEX  e NEOPRENE, Palma ÁSPERA, FORRO ALGODÃO</t>
  </si>
  <si>
    <t>PVC, Palma ÁSPERA, FORRO POLIAMIDA, azul 26cm</t>
  </si>
  <si>
    <t>PVC, Palma ÁSPERA, FORRO POLIAMIDA, azul 36cm</t>
  </si>
  <si>
    <t>PVC, Palma ASPERA, FORRO POLIAMIDA, azul 46cm</t>
  </si>
  <si>
    <t>PVC, Palma ÁSPERA, FORRO POLIAMIDA, azul 30+36cm ALONGAMENTO</t>
  </si>
  <si>
    <t>NITRÍLICA  Skinner PK, Palma ÁSPERA, FORRO TRICOTADO FIBRAS NATURAIS, azul</t>
  </si>
  <si>
    <t>LÁTEX e NEOPRENE Super Mix, Palma ÁSPERA, FORRO, ALGODÃO, azul e amarelo</t>
  </si>
  <si>
    <t>LÁTEX Worktex, Palma LÁTEX, FORRO ALGODÃO, bege e verde</t>
  </si>
  <si>
    <t>NITRÍLICA, Palma ÁSPERA, SEM FORRO, preta</t>
  </si>
  <si>
    <t>NITRÍLICA, Nitritex 80, Palma ÁSPERA, SEM FORRO, verde</t>
  </si>
  <si>
    <t>NITRÍLICA NTX Malha, Palma LISA, FORRO ALGODÃO, PUNHO MALHA ALGODÃO, azul</t>
  </si>
  <si>
    <t>LÁTEX e NEOPRENE Neoprotex, Palma LISA, SEM FORRO, verde/azul</t>
  </si>
  <si>
    <t>LÁTEX, Palma ÁSPERA, SEM FORRO, amarela</t>
  </si>
  <si>
    <t>LÁTEX, Palma ÁSPERA, SEM FORRO, riscos biológicos, verde</t>
  </si>
  <si>
    <t>PVC  BANHO Duplo Palma IMPACTO, FORRO NYLON, laranja 45cm</t>
  </si>
  <si>
    <t>LATEX</t>
  </si>
  <si>
    <t>PU</t>
  </si>
  <si>
    <t>LOCALIZAR COM FORRO</t>
  </si>
  <si>
    <t>NITRI</t>
  </si>
  <si>
    <t>LAT/NEO</t>
  </si>
  <si>
    <t>LOCALIZAR SEM FORRO</t>
  </si>
  <si>
    <t>NEO</t>
  </si>
  <si>
    <t>LATEX|NEO</t>
  </si>
  <si>
    <t>PU,Palma LISA, FORRO  ELASTÔMERO E NYLON, PUNHO Elástico, preto e cinza</t>
  </si>
  <si>
    <t>PU, Palma LISA, FORRO TRICOTADO POLIÉSTER, BASALTO INERTE e SPANDEX , PUNHO ELÁSTICO, preta</t>
  </si>
  <si>
    <t>PU, Palma LISA, FORRO TRICOTADO FIBRA DE VIDRO e LYCRA com NYLON, PUNHO ELÁSTICO, preta</t>
  </si>
  <si>
    <t>LAT|NEO</t>
  </si>
  <si>
    <t>Lát Tric</t>
  </si>
  <si>
    <t>PU Tric</t>
  </si>
  <si>
    <t>NIT tric</t>
  </si>
  <si>
    <t>SEM FORRO</t>
  </si>
  <si>
    <t>CORTE COUPE TEST</t>
  </si>
  <si>
    <t>TOTAL</t>
  </si>
  <si>
    <t>Nitrílica Tricotada</t>
  </si>
  <si>
    <t>Látex e Neoprene</t>
  </si>
  <si>
    <t>PU Tricotada</t>
  </si>
  <si>
    <t>Neoprene</t>
  </si>
  <si>
    <t>COM FORRO</t>
  </si>
  <si>
    <t xml:space="preserve">K - HIDRÓXIDO DE SÓDIO </t>
  </si>
  <si>
    <t>K - Hidrox Sódio 40%</t>
  </si>
  <si>
    <t>L - Ác Sulfúrico 96%</t>
  </si>
  <si>
    <t>M - Ácido Nítrico 65%</t>
  </si>
  <si>
    <t>N - Ácido Acético 99%</t>
  </si>
  <si>
    <t>O - Hidróx. Amônio 25%</t>
  </si>
  <si>
    <t>P - Peróx Hidrogênio 30%</t>
  </si>
  <si>
    <t>T - Formaldeído 37%</t>
  </si>
  <si>
    <t>Látex</t>
  </si>
  <si>
    <t>J - n-Heptano</t>
  </si>
  <si>
    <t>COM  FORRO</t>
  </si>
  <si>
    <t>≥ 2</t>
  </si>
  <si>
    <t xml:space="preserve">= 0 </t>
  </si>
  <si>
    <t>SEM FORRO Nível=0</t>
  </si>
  <si>
    <t>SEM FORRO ≥ 2</t>
  </si>
  <si>
    <t>COM FORRO  ≥ 2</t>
  </si>
  <si>
    <t>COM FORRO Nível 0</t>
  </si>
  <si>
    <t>COM FORRO  ≥ 4</t>
  </si>
  <si>
    <t>COM FORRO Nível 1</t>
  </si>
  <si>
    <t xml:space="preserve">  ≥ 4</t>
  </si>
  <si>
    <t>= 1</t>
  </si>
  <si>
    <t>SEM  FORRO  ≥ 4</t>
  </si>
  <si>
    <t xml:space="preserve">SEM  FORRO  =0 </t>
  </si>
  <si>
    <t>K - Hidróx Sódio</t>
  </si>
  <si>
    <t>M - Ác Nítrico 65%</t>
  </si>
  <si>
    <t>N - Ác Acético 99%</t>
  </si>
  <si>
    <t>O - Hidrox Amônio 25%</t>
  </si>
  <si>
    <t>P - Perox Hidrogênio 30%</t>
  </si>
  <si>
    <t>S- Ác Fluorídrico</t>
  </si>
  <si>
    <t>A - Metanol</t>
  </si>
  <si>
    <t>B - Acetona</t>
  </si>
  <si>
    <t>C - Acetonitrila</t>
  </si>
  <si>
    <t>D- Diclorometano</t>
  </si>
  <si>
    <t>E -Dissulf Carbono</t>
  </si>
  <si>
    <t>F - Tolueno</t>
  </si>
  <si>
    <t>G - Dietilamina</t>
  </si>
  <si>
    <t>H - Tetrahidrofurano</t>
  </si>
  <si>
    <t>I - Acet Etila</t>
  </si>
  <si>
    <t>SEM  FORRO  = 1</t>
  </si>
  <si>
    <t>SEM  FORRO  =1</t>
  </si>
  <si>
    <t>≥ 4</t>
  </si>
  <si>
    <t>PARTE 2</t>
  </si>
  <si>
    <t>Látex | Neoprene</t>
  </si>
  <si>
    <t>PU (*)</t>
  </si>
  <si>
    <t>COM SUPORTE TÊXTIL</t>
  </si>
  <si>
    <t>SEM SUPORTE TÊXTIL</t>
  </si>
  <si>
    <t>NITRÍLICA, Palma LISA, FORRO TRICOTADO, PUNHO FIBRAS ELÁSTICAS e SINTÉTICAS</t>
  </si>
  <si>
    <t>Total</t>
  </si>
  <si>
    <t>Tabela 1. Níveis de desempenho de permeação[4]</t>
  </si>
  <si>
    <t>Tempo de ruptura medido (minutos)</t>
  </si>
  <si>
    <t>Nível de desempenho de permeação</t>
  </si>
  <si>
    <t>&gt; 10</t>
  </si>
  <si>
    <t>&gt; 30</t>
  </si>
  <si>
    <t>&gt; 60</t>
  </si>
  <si>
    <t>&gt; 120</t>
  </si>
  <si>
    <t>&gt; 240</t>
  </si>
  <si>
    <t>&gt; 480</t>
  </si>
  <si>
    <t>Tabela 2. Lista de produtos químicos de ensaio[5]</t>
  </si>
  <si>
    <t>Código</t>
  </si>
  <si>
    <t>Produto Químico</t>
  </si>
  <si>
    <t>CAS</t>
  </si>
  <si>
    <t>Classe</t>
  </si>
  <si>
    <t>Metanol</t>
  </si>
  <si>
    <t>67 -56 -1</t>
  </si>
  <si>
    <t>Álcool primário</t>
  </si>
  <si>
    <t>Acetona</t>
  </si>
  <si>
    <t>67 -64 -1</t>
  </si>
  <si>
    <t>Cetona</t>
  </si>
  <si>
    <t>Acetonitrila</t>
  </si>
  <si>
    <t>75 -05 -8</t>
  </si>
  <si>
    <t>Composto de nitrila</t>
  </si>
  <si>
    <t>Diclorometano</t>
  </si>
  <si>
    <t>75 -09 -2</t>
  </si>
  <si>
    <t>Hidrocarboneto clorado</t>
  </si>
  <si>
    <t>Sulfureto de carbono</t>
  </si>
  <si>
    <t>75 -15 -0</t>
  </si>
  <si>
    <t>Enxofre contendo composto orgânico</t>
  </si>
  <si>
    <t>Tolueno</t>
  </si>
  <si>
    <t>108 -88 -3</t>
  </si>
  <si>
    <t>Hidrocarboneto aromático</t>
  </si>
  <si>
    <t>Dietilamina</t>
  </si>
  <si>
    <t>109 -89 -7</t>
  </si>
  <si>
    <t>Amina</t>
  </si>
  <si>
    <t>Tetraidrofurano</t>
  </si>
  <si>
    <t>109 -99 -9</t>
  </si>
  <si>
    <t>Composto heterocíclico e éter</t>
  </si>
  <si>
    <t>Acetato de etilo</t>
  </si>
  <si>
    <t>141 -78 -6</t>
  </si>
  <si>
    <t>Éster</t>
  </si>
  <si>
    <t>n-Heptano</t>
  </si>
  <si>
    <t>142 -82 -5</t>
  </si>
  <si>
    <t>Hidrocarboneto saturado</t>
  </si>
  <si>
    <t>Hidróxido sódio 40 %</t>
  </si>
  <si>
    <t>1310 -73 -2</t>
  </si>
  <si>
    <t>Base inorgânica</t>
  </si>
  <si>
    <t>Ácido sulfúrico 96 %</t>
  </si>
  <si>
    <t>7664 -93 -9</t>
  </si>
  <si>
    <t>Ácido mineral inorgânico, oxidante</t>
  </si>
  <si>
    <t>Ácido nítrico 65 %</t>
  </si>
  <si>
    <t>7697 -37 -2</t>
  </si>
  <si>
    <t>Ácido acético 99 %</t>
  </si>
  <si>
    <t>64 -19 -7</t>
  </si>
  <si>
    <t>Ácido orgânico</t>
  </si>
  <si>
    <t>Hidróxido de amônio 25 %</t>
  </si>
  <si>
    <t>1336 -21 -6</t>
  </si>
  <si>
    <t>Base orgânica</t>
  </si>
  <si>
    <t>Peróxido de hidrogênio 30%</t>
  </si>
  <si>
    <t>7722 -84 -1</t>
  </si>
  <si>
    <t>Peróxido</t>
  </si>
  <si>
    <t>Ácido fluorídrico 40 %</t>
  </si>
  <si>
    <t>7664 -39 -3</t>
  </si>
  <si>
    <t>Ácido mineral inorgânico</t>
  </si>
  <si>
    <t>Formaldeído 37%</t>
  </si>
  <si>
    <t>50 -00 -0</t>
  </si>
  <si>
    <t>Aldeído</t>
  </si>
  <si>
    <t>Tempo de ruptura medido (min.)</t>
  </si>
  <si>
    <t>&lt; 0</t>
  </si>
  <si>
    <t>VALIDADO</t>
  </si>
  <si>
    <t>PERMEAÇÃO A PRODUTO QUÍMICO</t>
  </si>
  <si>
    <t>RISCO MECANICO</t>
  </si>
  <si>
    <t>A J K L M N O P S T</t>
  </si>
  <si>
    <t>A K P</t>
  </si>
  <si>
    <t>K O P</t>
  </si>
  <si>
    <t>N L</t>
  </si>
  <si>
    <t xml:space="preserve">K L </t>
  </si>
  <si>
    <t>K L</t>
  </si>
  <si>
    <t>A J K N O P T</t>
  </si>
  <si>
    <t xml:space="preserve"> A J K L</t>
  </si>
  <si>
    <t xml:space="preserve">A E F J K </t>
  </si>
  <si>
    <t>F J  K</t>
  </si>
  <si>
    <t xml:space="preserve">A C J K L </t>
  </si>
  <si>
    <t>A J K L M O P T</t>
  </si>
  <si>
    <t xml:space="preserve">E K L M N O P T </t>
  </si>
  <si>
    <t>A B C E G J K L M O P T</t>
  </si>
  <si>
    <t>A C K L M N O P T</t>
  </si>
  <si>
    <t>K M P T</t>
  </si>
  <si>
    <t>A K L P</t>
  </si>
  <si>
    <t xml:space="preserve">A E J K L M N O P T </t>
  </si>
  <si>
    <t>J K T</t>
  </si>
  <si>
    <t>J K L O P T</t>
  </si>
  <si>
    <t>K L O</t>
  </si>
  <si>
    <t>J K</t>
  </si>
  <si>
    <t>A O</t>
  </si>
  <si>
    <t xml:space="preserve">K O P T </t>
  </si>
  <si>
    <t>PVC Palma ÁSPERA, FORRO ALGODÃO, vermelha 45cm</t>
  </si>
  <si>
    <t>NITRÍLICA, Palma ÁSPERA, SEM FORRO, amarelo, azul,verde ou branca, 36cm</t>
  </si>
  <si>
    <t>E J K L M N O P S T</t>
  </si>
  <si>
    <t>A K L O P T</t>
  </si>
  <si>
    <t>X122XX</t>
  </si>
  <si>
    <t>J K L O P</t>
  </si>
  <si>
    <t xml:space="preserve">A F J K L M </t>
  </si>
  <si>
    <t>A K L M N O P T</t>
  </si>
  <si>
    <t xml:space="preserve"> K L M N O P T</t>
  </si>
  <si>
    <t>( 1 ) Carater informativo. Por favor, caso detecte alguma informação errada, entre em contato para que possamos rapidamente corrigí-la através do email handschuhe@hansdbrasil.com.br ASSUNTO : CORREÇÕES DE INFORMAÇÕES NO SITE HANDSCHUHE</t>
  </si>
  <si>
    <t>( 2 ) As informações dos CA´s são disponíveis para consulta pública e foram consolidadas envidando melhores esforços na segurança do trabalho</t>
  </si>
  <si>
    <t>( 5 ) "X" Significa  quando a Luva não laudou para o teste mecânico ou térmico,  por não se tratar de uso específico para proteção de risco determinada por estes laudos.</t>
  </si>
  <si>
    <t>( 6 ) Luvas sem laudo químico não foram elaboradas para atender  a proteção química,. O mesmo ocorre para as Luvas que não foram audadas para testes mecânicos.</t>
  </si>
  <si>
    <t>( 3 ) Para a seleção e correta utilização do equipamento, verificar o disposto no Comunicado XL, disponível no link "https://www.gov.br/trabalho-e-emprego/pt-br/assuntos/inspecao-do-trabalho/seguranca-e-saude-no-trabalho/equipamentos-de-protecao-individual-epi/comunicados-epi"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</si>
</sst>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;[Red]0"/>
    <numFmt numFmtId="165" formatCode="_-* #,##0_-;\-* #,##0_-;_-* &quot;-&quot;??_-;_-@_-"/>
    <numFmt numFmtId="166" formatCode="_-* #,##0.0_-;\-* #,##0.0_-;_-* &quot;-&quot;??_-;_-@_-"/>
    <numFmt numFmtId="167" formatCode="dd/mm/yy;@"/>
    <numFmt numFmtId="168" formatCode="#,##0_ ;\-#,##0\ "/>
  </numFmts>
  <fonts count="5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sz val="18"/>
      <color theme="1"/>
      <name val="Aptos Narrow"/>
      <family val="2"/>
      <scheme val="minor"/>
    </font>
    <font>
      <sz val="9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9"/>
      <color theme="1"/>
      <name val="Arial Nova"/>
      <family val="2"/>
    </font>
    <font>
      <b/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8"/>
      <color theme="3" tint="9.9978637043366805E-2"/>
      <name val="Arial Nova"/>
      <family val="2"/>
    </font>
    <font>
      <sz val="9"/>
      <color theme="0"/>
      <name val="Arial Nova"/>
      <family val="2"/>
    </font>
    <font>
      <b/>
      <sz val="9"/>
      <color theme="0"/>
      <name val="Arial Nova"/>
      <family val="2"/>
    </font>
    <font>
      <b/>
      <sz val="9"/>
      <color theme="1"/>
      <name val="Arial Nova Cond Light"/>
      <family val="2"/>
    </font>
    <font>
      <sz val="8"/>
      <color theme="1"/>
      <name val="Arial Nova"/>
      <family val="2"/>
    </font>
    <font>
      <sz val="9"/>
      <color theme="0"/>
      <name val="Avenir Next LT Pro"/>
      <family val="2"/>
    </font>
    <font>
      <b/>
      <sz val="8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Raavi"/>
      <family val="2"/>
    </font>
    <font>
      <sz val="9"/>
      <color theme="1"/>
      <name val="Raavi"/>
      <family val="2"/>
    </font>
    <font>
      <sz val="8"/>
      <color theme="1"/>
      <name val="Raavi"/>
      <family val="2"/>
    </font>
    <font>
      <sz val="9"/>
      <color theme="0"/>
      <name val="Raavi"/>
      <family val="2"/>
    </font>
    <font>
      <sz val="12"/>
      <color theme="1"/>
      <name val="Raavi"/>
      <family val="2"/>
    </font>
    <font>
      <sz val="9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2"/>
      <color theme="1" tint="0.249977111117893"/>
      <name val="Arial Nova"/>
      <family val="2"/>
    </font>
    <font>
      <b/>
      <sz val="9"/>
      <color theme="3" tint="9.9978637043366805E-2"/>
      <name val="Arial Nova"/>
      <family val="2"/>
    </font>
    <font>
      <b/>
      <sz val="8"/>
      <color theme="0"/>
      <name val="Arial Nova"/>
      <family val="2"/>
    </font>
    <font>
      <b/>
      <sz val="10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rial Nova Light"/>
      <family val="2"/>
    </font>
    <font>
      <sz val="9"/>
      <color theme="0"/>
      <name val="Arial Nova Cond"/>
      <family val="2"/>
    </font>
    <font>
      <sz val="8"/>
      <color theme="0"/>
      <name val="Arial Nova Light"/>
      <family val="2"/>
    </font>
    <font>
      <sz val="8"/>
      <color rgb="FF001D35"/>
      <name val="Arial"/>
      <family val="2"/>
    </font>
    <font>
      <b/>
      <sz val="9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6"/>
      <color rgb="FF6C6C6C"/>
      <name val="Arial"/>
      <family val="2"/>
    </font>
    <font>
      <sz val="9.9"/>
      <color theme="1"/>
      <name val="Aptos Narrow"/>
      <family val="2"/>
      <scheme val="minor"/>
    </font>
    <font>
      <sz val="11"/>
      <color theme="1"/>
      <name val="Abadi Extra Light"/>
      <family val="2"/>
    </font>
    <font>
      <b/>
      <sz val="11"/>
      <color theme="1"/>
      <name val="Aptos Display"/>
      <family val="2"/>
      <scheme val="major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ABE9FF"/>
        <bgColor theme="4"/>
      </patternFill>
    </fill>
    <fill>
      <patternFill patternType="solid">
        <fgColor theme="6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181"/>
        <bgColor theme="4"/>
      </patternFill>
    </fill>
    <fill>
      <patternFill patternType="solid">
        <fgColor rgb="FFFFE18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FE1D7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hair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double">
        <color theme="0"/>
      </top>
      <bottom style="thin">
        <color theme="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thin">
        <color theme="0"/>
      </bottom>
      <diagonal/>
    </border>
    <border>
      <left/>
      <right/>
      <top style="medium">
        <color theme="0" tint="-0.14996795556505021"/>
      </top>
      <bottom style="thin">
        <color theme="0"/>
      </bottom>
      <diagonal/>
    </border>
    <border>
      <left style="medium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 tint="-0.14996795556505021"/>
      </right>
      <top style="thin">
        <color theme="0"/>
      </top>
      <bottom style="thin">
        <color theme="0"/>
      </bottom>
      <diagonal/>
    </border>
    <border>
      <left style="medium">
        <color theme="0" tint="-0.14996795556505021"/>
      </left>
      <right/>
      <top style="double">
        <color theme="0"/>
      </top>
      <bottom style="medium">
        <color theme="0" tint="-0.14996795556505021"/>
      </bottom>
      <diagonal/>
    </border>
    <border>
      <left style="hair">
        <color theme="0"/>
      </left>
      <right style="medium">
        <color theme="0" tint="-0.14996795556505021"/>
      </right>
      <top style="double">
        <color theme="0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thin">
        <color theme="0"/>
      </bottom>
      <diagonal/>
    </border>
    <border>
      <left/>
      <right/>
      <top style="medium">
        <color theme="0" tint="-0.14993743705557422"/>
      </top>
      <bottom style="thin">
        <color theme="0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thin">
        <color theme="0"/>
      </bottom>
      <diagonal/>
    </border>
    <border>
      <left style="medium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 tint="-0.149937437055574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 tint="-0.14993743705557422"/>
      </right>
      <top style="thin">
        <color theme="0"/>
      </top>
      <bottom/>
      <diagonal/>
    </border>
    <border>
      <left style="medium">
        <color theme="0" tint="-0.14996795556505021"/>
      </left>
      <right style="thin">
        <color theme="0"/>
      </right>
      <top style="medium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medium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 style="thin">
        <color theme="0"/>
      </right>
      <top style="medium">
        <color theme="0" tint="-0.14996795556505021"/>
      </top>
      <bottom style="thin">
        <color theme="0"/>
      </bottom>
      <diagonal/>
    </border>
    <border>
      <left style="thin">
        <color theme="0"/>
      </left>
      <right style="medium">
        <color theme="0" tint="-0.14996795556505021"/>
      </right>
      <top style="medium">
        <color theme="0" tint="-0.14996795556505021"/>
      </top>
      <bottom style="thin">
        <color theme="0"/>
      </bottom>
      <diagonal/>
    </border>
    <border>
      <left style="medium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medium">
        <color theme="0" tint="-0.14996795556505021"/>
      </left>
      <right/>
      <top style="hair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/>
      </left>
      <right style="thin">
        <color theme="0" tint="-0.499984740745262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 style="double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/>
      </top>
      <bottom style="double">
        <color theme="4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medium">
        <color theme="4" tint="-0.24997711111789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51" applyNumberFormat="0" applyFill="0" applyAlignment="0" applyProtection="0"/>
    <xf numFmtId="0" fontId="43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textRotation="90"/>
    </xf>
    <xf numFmtId="0" fontId="7" fillId="0" borderId="8" xfId="0" applyFont="1" applyBorder="1" applyAlignment="1">
      <alignment horizontal="center" textRotation="90"/>
    </xf>
    <xf numFmtId="0" fontId="7" fillId="0" borderId="8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vertical="top" textRotation="90"/>
    </xf>
    <xf numFmtId="0" fontId="3" fillId="5" borderId="8" xfId="0" applyFont="1" applyFill="1" applyBorder="1" applyAlignment="1">
      <alignment horizontal="center" textRotation="90"/>
    </xf>
    <xf numFmtId="0" fontId="0" fillId="0" borderId="0" xfId="0" pivotButton="1"/>
    <xf numFmtId="9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10" borderId="9" xfId="0" applyFill="1" applyBorder="1" applyAlignment="1">
      <alignment horizontal="center" vertical="center"/>
    </xf>
    <xf numFmtId="0" fontId="0" fillId="10" borderId="9" xfId="0" applyFill="1" applyBorder="1" applyAlignment="1">
      <alignment wrapText="1"/>
    </xf>
    <xf numFmtId="0" fontId="9" fillId="6" borderId="9" xfId="0" applyFont="1" applyFill="1" applyBorder="1" applyAlignment="1">
      <alignment horizontal="center" vertical="center" textRotation="90" wrapText="1"/>
    </xf>
    <xf numFmtId="0" fontId="15" fillId="9" borderId="9" xfId="0" applyFont="1" applyFill="1" applyBorder="1" applyAlignment="1">
      <alignment horizontal="right" vertical="center" wrapText="1"/>
    </xf>
    <xf numFmtId="0" fontId="10" fillId="10" borderId="9" xfId="0" applyFont="1" applyFill="1" applyBorder="1" applyAlignment="1">
      <alignment wrapText="1"/>
    </xf>
    <xf numFmtId="0" fontId="11" fillId="0" borderId="0" xfId="0" applyFont="1"/>
    <xf numFmtId="0" fontId="16" fillId="9" borderId="9" xfId="0" applyFont="1" applyFill="1" applyBorder="1" applyAlignment="1">
      <alignment horizontal="right" vertical="center" wrapText="1"/>
    </xf>
    <xf numFmtId="0" fontId="16" fillId="9" borderId="11" xfId="0" applyFont="1" applyFill="1" applyBorder="1" applyAlignment="1">
      <alignment horizontal="right" vertical="center" wrapText="1"/>
    </xf>
    <xf numFmtId="0" fontId="16" fillId="9" borderId="10" xfId="0" applyFont="1" applyFill="1" applyBorder="1" applyAlignment="1">
      <alignment horizontal="right" vertical="center" wrapText="1"/>
    </xf>
    <xf numFmtId="0" fontId="13" fillId="10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168" fontId="17" fillId="7" borderId="12" xfId="1" applyNumberFormat="1" applyFont="1" applyFill="1" applyBorder="1" applyAlignment="1">
      <alignment horizontal="center" vertical="center"/>
    </xf>
    <xf numFmtId="168" fontId="17" fillId="7" borderId="13" xfId="1" applyNumberFormat="1" applyFont="1" applyFill="1" applyBorder="1" applyAlignment="1">
      <alignment horizontal="center" vertical="center"/>
    </xf>
    <xf numFmtId="168" fontId="17" fillId="7" borderId="14" xfId="1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textRotation="90"/>
    </xf>
    <xf numFmtId="0" fontId="18" fillId="11" borderId="9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textRotation="90" wrapText="1"/>
    </xf>
    <xf numFmtId="0" fontId="11" fillId="0" borderId="8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textRotation="90"/>
    </xf>
    <xf numFmtId="0" fontId="20" fillId="0" borderId="8" xfId="0" applyFont="1" applyBorder="1" applyAlignment="1">
      <alignment horizontal="center" textRotation="90"/>
    </xf>
    <xf numFmtId="0" fontId="20" fillId="0" borderId="8" xfId="0" applyFont="1" applyBorder="1" applyAlignment="1">
      <alignment horizontal="center" textRotation="90" wrapText="1"/>
    </xf>
    <xf numFmtId="0" fontId="21" fillId="10" borderId="9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0" fontId="21" fillId="14" borderId="9" xfId="0" applyFont="1" applyFill="1" applyBorder="1" applyAlignment="1">
      <alignment horizontal="center" vertical="center"/>
    </xf>
    <xf numFmtId="0" fontId="21" fillId="14" borderId="11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/>
    </xf>
    <xf numFmtId="0" fontId="21" fillId="17" borderId="9" xfId="0" applyFont="1" applyFill="1" applyBorder="1" applyAlignment="1">
      <alignment horizontal="center" vertical="center"/>
    </xf>
    <xf numFmtId="0" fontId="21" fillId="17" borderId="11" xfId="0" applyFont="1" applyFill="1" applyBorder="1" applyAlignment="1">
      <alignment horizontal="center" vertical="center"/>
    </xf>
    <xf numFmtId="0" fontId="13" fillId="17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 textRotation="90"/>
    </xf>
    <xf numFmtId="0" fontId="10" fillId="15" borderId="9" xfId="0" applyFont="1" applyFill="1" applyBorder="1" applyAlignment="1">
      <alignment horizontal="center" vertical="center" textRotation="90"/>
    </xf>
    <xf numFmtId="0" fontId="10" fillId="16" borderId="9" xfId="0" applyFont="1" applyFill="1" applyBorder="1" applyAlignment="1">
      <alignment horizontal="center" vertical="center" textRotation="90"/>
    </xf>
    <xf numFmtId="0" fontId="0" fillId="6" borderId="0" xfId="0" applyFill="1"/>
    <xf numFmtId="0" fontId="13" fillId="19" borderId="9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32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textRotation="90"/>
    </xf>
    <xf numFmtId="0" fontId="15" fillId="8" borderId="11" xfId="0" applyFont="1" applyFill="1" applyBorder="1" applyAlignment="1">
      <alignment horizontal="center" textRotation="90"/>
    </xf>
    <xf numFmtId="0" fontId="15" fillId="8" borderId="34" xfId="0" applyFont="1" applyFill="1" applyBorder="1" applyAlignment="1">
      <alignment horizontal="center" textRotation="90"/>
    </xf>
    <xf numFmtId="0" fontId="15" fillId="8" borderId="35" xfId="0" applyFont="1" applyFill="1" applyBorder="1" applyAlignment="1">
      <alignment horizontal="center" textRotation="90"/>
    </xf>
    <xf numFmtId="0" fontId="8" fillId="18" borderId="11" xfId="0" applyFont="1" applyFill="1" applyBorder="1" applyAlignment="1">
      <alignment horizontal="center" textRotation="90"/>
    </xf>
    <xf numFmtId="0" fontId="15" fillId="8" borderId="36" xfId="0" applyFont="1" applyFill="1" applyBorder="1" applyAlignment="1">
      <alignment horizontal="center" textRotation="90"/>
    </xf>
    <xf numFmtId="0" fontId="14" fillId="11" borderId="23" xfId="0" applyFont="1" applyFill="1" applyBorder="1" applyAlignment="1">
      <alignment horizontal="right" vertical="center" wrapText="1"/>
    </xf>
    <xf numFmtId="0" fontId="19" fillId="11" borderId="37" xfId="0" applyFont="1" applyFill="1" applyBorder="1" applyAlignment="1">
      <alignment horizontal="center" vertical="center"/>
    </xf>
    <xf numFmtId="0" fontId="19" fillId="11" borderId="38" xfId="0" applyFont="1" applyFill="1" applyBorder="1" applyAlignment="1">
      <alignment horizontal="center" vertical="center"/>
    </xf>
    <xf numFmtId="0" fontId="19" fillId="11" borderId="39" xfId="0" applyFont="1" applyFill="1" applyBorder="1" applyAlignment="1">
      <alignment horizontal="center" vertical="center"/>
    </xf>
    <xf numFmtId="0" fontId="19" fillId="11" borderId="40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center" vertical="center"/>
    </xf>
    <xf numFmtId="0" fontId="16" fillId="9" borderId="42" xfId="0" applyFont="1" applyFill="1" applyBorder="1" applyAlignment="1">
      <alignment horizontal="right" vertical="center" wrapText="1"/>
    </xf>
    <xf numFmtId="0" fontId="16" fillId="9" borderId="43" xfId="0" applyFont="1" applyFill="1" applyBorder="1" applyAlignment="1">
      <alignment horizontal="right" vertical="center" wrapText="1"/>
    </xf>
    <xf numFmtId="0" fontId="9" fillId="6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9" fillId="23" borderId="0" xfId="0" applyFont="1" applyFill="1" applyAlignment="1">
      <alignment horizontal="center" vertical="center"/>
    </xf>
    <xf numFmtId="0" fontId="24" fillId="24" borderId="11" xfId="0" applyFont="1" applyFill="1" applyBorder="1" applyAlignment="1">
      <alignment horizontal="center" vertical="center" textRotation="90"/>
    </xf>
    <xf numFmtId="0" fontId="26" fillId="25" borderId="9" xfId="0" applyFont="1" applyFill="1" applyBorder="1" applyAlignment="1">
      <alignment horizontal="left"/>
    </xf>
    <xf numFmtId="164" fontId="26" fillId="25" borderId="9" xfId="0" applyNumberFormat="1" applyFont="1" applyFill="1" applyBorder="1" applyAlignment="1">
      <alignment horizontal="center"/>
    </xf>
    <xf numFmtId="0" fontId="26" fillId="25" borderId="9" xfId="0" applyFont="1" applyFill="1" applyBorder="1" applyAlignment="1">
      <alignment horizontal="center"/>
    </xf>
    <xf numFmtId="165" fontId="26" fillId="25" borderId="9" xfId="0" applyNumberFormat="1" applyFont="1" applyFill="1" applyBorder="1" applyAlignment="1">
      <alignment horizontal="center"/>
    </xf>
    <xf numFmtId="166" fontId="26" fillId="25" borderId="9" xfId="0" applyNumberFormat="1" applyFont="1" applyFill="1" applyBorder="1" applyAlignment="1">
      <alignment horizontal="center"/>
    </xf>
    <xf numFmtId="0" fontId="29" fillId="23" borderId="9" xfId="0" applyFont="1" applyFill="1" applyBorder="1" applyAlignment="1">
      <alignment horizontal="center" vertical="center"/>
    </xf>
    <xf numFmtId="0" fontId="25" fillId="23" borderId="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textRotation="90" wrapText="1"/>
    </xf>
    <xf numFmtId="1" fontId="26" fillId="25" borderId="9" xfId="0" applyNumberFormat="1" applyFont="1" applyFill="1" applyBorder="1" applyAlignment="1">
      <alignment horizontal="center"/>
    </xf>
    <xf numFmtId="167" fontId="26" fillId="25" borderId="9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1" fontId="26" fillId="25" borderId="15" xfId="0" applyNumberFormat="1" applyFont="1" applyFill="1" applyBorder="1" applyAlignment="1">
      <alignment horizontal="left"/>
    </xf>
    <xf numFmtId="0" fontId="26" fillId="25" borderId="17" xfId="0" applyFont="1" applyFill="1" applyBorder="1" applyAlignment="1">
      <alignment horizontal="left"/>
    </xf>
    <xf numFmtId="0" fontId="16" fillId="22" borderId="9" xfId="0" applyFont="1" applyFill="1" applyBorder="1" applyAlignment="1">
      <alignment horizontal="center" vertical="center" wrapText="1"/>
    </xf>
    <xf numFmtId="0" fontId="27" fillId="25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5" fillId="26" borderId="9" xfId="0" applyFont="1" applyFill="1" applyBorder="1" applyAlignment="1">
      <alignment horizontal="right" vertical="center" wrapText="1"/>
    </xf>
    <xf numFmtId="0" fontId="0" fillId="26" borderId="9" xfId="0" applyFill="1" applyBorder="1" applyAlignment="1">
      <alignment horizontal="center" vertical="center"/>
    </xf>
    <xf numFmtId="0" fontId="0" fillId="26" borderId="9" xfId="0" applyFill="1" applyBorder="1" applyAlignment="1">
      <alignment horizontal="center"/>
    </xf>
    <xf numFmtId="0" fontId="11" fillId="26" borderId="9" xfId="0" applyFont="1" applyFill="1" applyBorder="1" applyAlignment="1">
      <alignment wrapText="1"/>
    </xf>
    <xf numFmtId="0" fontId="31" fillId="3" borderId="9" xfId="0" applyFont="1" applyFill="1" applyBorder="1" applyAlignment="1">
      <alignment horizontal="center" vertical="center" textRotation="90" wrapText="1"/>
    </xf>
    <xf numFmtId="0" fontId="32" fillId="3" borderId="9" xfId="0" applyFont="1" applyFill="1" applyBorder="1" applyAlignment="1">
      <alignment horizontal="center" vertical="center"/>
    </xf>
    <xf numFmtId="0" fontId="0" fillId="6" borderId="9" xfId="0" applyFill="1" applyBorder="1"/>
    <xf numFmtId="0" fontId="10" fillId="15" borderId="9" xfId="0" applyFont="1" applyFill="1" applyBorder="1" applyAlignment="1">
      <alignment horizontal="center" textRotation="90"/>
    </xf>
    <xf numFmtId="0" fontId="10" fillId="16" borderId="9" xfId="0" applyFont="1" applyFill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7" fillId="0" borderId="0" xfId="0" applyFont="1" applyAlignment="1">
      <alignment horizontal="center" textRotation="90" wrapText="1"/>
    </xf>
    <xf numFmtId="0" fontId="6" fillId="0" borderId="0" xfId="0" applyFont="1" applyAlignment="1">
      <alignment horizontal="center" vertical="top" textRotation="90"/>
    </xf>
    <xf numFmtId="0" fontId="23" fillId="5" borderId="0" xfId="0" applyFont="1" applyFill="1" applyAlignment="1">
      <alignment horizontal="center" vertical="center" wrapText="1"/>
    </xf>
    <xf numFmtId="0" fontId="15" fillId="27" borderId="0" xfId="0" applyFont="1" applyFill="1" applyAlignment="1">
      <alignment horizontal="center" textRotation="90"/>
    </xf>
    <xf numFmtId="0" fontId="19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5" borderId="0" xfId="0" applyFill="1"/>
    <xf numFmtId="0" fontId="16" fillId="5" borderId="0" xfId="0" applyFont="1" applyFill="1" applyAlignment="1">
      <alignment horizontal="right" vertical="center" wrapText="1"/>
    </xf>
    <xf numFmtId="168" fontId="33" fillId="7" borderId="27" xfId="1" applyNumberFormat="1" applyFont="1" applyFill="1" applyBorder="1" applyAlignment="1">
      <alignment horizontal="center" vertical="center"/>
    </xf>
    <xf numFmtId="168" fontId="33" fillId="7" borderId="28" xfId="1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vertical="center" wrapText="1"/>
    </xf>
    <xf numFmtId="9" fontId="34" fillId="11" borderId="37" xfId="3" applyFont="1" applyFill="1" applyBorder="1" applyAlignment="1">
      <alignment horizontal="center" vertical="center"/>
    </xf>
    <xf numFmtId="0" fontId="8" fillId="25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 vertical="center" wrapText="1"/>
    </xf>
    <xf numFmtId="0" fontId="35" fillId="9" borderId="45" xfId="0" applyFont="1" applyFill="1" applyBorder="1" applyAlignment="1">
      <alignment horizontal="right" vertical="center" wrapText="1"/>
    </xf>
    <xf numFmtId="168" fontId="33" fillId="7" borderId="45" xfId="1" applyNumberFormat="1" applyFont="1" applyFill="1" applyBorder="1" applyAlignment="1">
      <alignment horizontal="center" vertical="center"/>
    </xf>
    <xf numFmtId="168" fontId="33" fillId="14" borderId="45" xfId="1" applyNumberFormat="1" applyFont="1" applyFill="1" applyBorder="1" applyAlignment="1">
      <alignment horizontal="center" vertical="center"/>
    </xf>
    <xf numFmtId="168" fontId="33" fillId="17" borderId="45" xfId="1" applyNumberFormat="1" applyFont="1" applyFill="1" applyBorder="1" applyAlignment="1">
      <alignment horizontal="center" vertical="center"/>
    </xf>
    <xf numFmtId="0" fontId="36" fillId="0" borderId="0" xfId="0" applyFont="1"/>
    <xf numFmtId="0" fontId="36" fillId="29" borderId="0" xfId="0" applyFont="1" applyFill="1"/>
    <xf numFmtId="0" fontId="36" fillId="0" borderId="47" xfId="0" applyFont="1" applyBorder="1"/>
    <xf numFmtId="0" fontId="14" fillId="8" borderId="46" xfId="0" applyFont="1" applyFill="1" applyBorder="1"/>
    <xf numFmtId="0" fontId="10" fillId="0" borderId="0" xfId="0" applyFont="1"/>
    <xf numFmtId="0" fontId="37" fillId="0" borderId="0" xfId="0" applyFont="1" applyAlignment="1">
      <alignment horizontal="center"/>
    </xf>
    <xf numFmtId="0" fontId="39" fillId="30" borderId="9" xfId="0" applyFont="1" applyFill="1" applyBorder="1" applyAlignment="1">
      <alignment horizontal="center"/>
    </xf>
    <xf numFmtId="0" fontId="37" fillId="25" borderId="9" xfId="0" applyFont="1" applyFill="1" applyBorder="1" applyAlignment="1">
      <alignment horizontal="center"/>
    </xf>
    <xf numFmtId="0" fontId="39" fillId="28" borderId="9" xfId="0" applyFont="1" applyFill="1" applyBorder="1" applyAlignment="1">
      <alignment horizontal="center"/>
    </xf>
    <xf numFmtId="0" fontId="40" fillId="0" borderId="0" xfId="0" applyFont="1"/>
    <xf numFmtId="9" fontId="21" fillId="10" borderId="9" xfId="3" applyFont="1" applyFill="1" applyBorder="1" applyAlignment="1">
      <alignment horizontal="center" vertical="center"/>
    </xf>
    <xf numFmtId="0" fontId="39" fillId="28" borderId="11" xfId="0" applyFont="1" applyFill="1" applyBorder="1" applyAlignment="1">
      <alignment horizontal="center"/>
    </xf>
    <xf numFmtId="0" fontId="21" fillId="10" borderId="52" xfId="0" applyFont="1" applyFill="1" applyBorder="1" applyAlignment="1">
      <alignment horizontal="center" vertical="center"/>
    </xf>
    <xf numFmtId="0" fontId="36" fillId="0" borderId="51" xfId="4" applyAlignment="1">
      <alignment horizontal="center"/>
    </xf>
    <xf numFmtId="0" fontId="0" fillId="0" borderId="34" xfId="0" applyBorder="1"/>
    <xf numFmtId="0" fontId="12" fillId="21" borderId="53" xfId="0" applyFont="1" applyFill="1" applyBorder="1"/>
    <xf numFmtId="0" fontId="39" fillId="28" borderId="54" xfId="0" applyFont="1" applyFill="1" applyBorder="1" applyAlignment="1">
      <alignment horizontal="center"/>
    </xf>
    <xf numFmtId="0" fontId="36" fillId="0" borderId="55" xfId="4" applyBorder="1" applyAlignment="1">
      <alignment horizontal="center"/>
    </xf>
    <xf numFmtId="0" fontId="39" fillId="28" borderId="56" xfId="0" applyFont="1" applyFill="1" applyBorder="1" applyAlignment="1">
      <alignment horizontal="center"/>
    </xf>
    <xf numFmtId="0" fontId="39" fillId="28" borderId="60" xfId="0" applyFont="1" applyFill="1" applyBorder="1" applyAlignment="1">
      <alignment horizontal="center"/>
    </xf>
    <xf numFmtId="0" fontId="39" fillId="28" borderId="61" xfId="0" applyFont="1" applyFill="1" applyBorder="1" applyAlignment="1">
      <alignment horizontal="center"/>
    </xf>
    <xf numFmtId="0" fontId="21" fillId="10" borderId="62" xfId="0" applyFont="1" applyFill="1" applyBorder="1" applyAlignment="1">
      <alignment horizontal="center" vertical="center"/>
    </xf>
    <xf numFmtId="0" fontId="21" fillId="10" borderId="63" xfId="0" applyFont="1" applyFill="1" applyBorder="1" applyAlignment="1">
      <alignment horizontal="center" vertical="center"/>
    </xf>
    <xf numFmtId="0" fontId="21" fillId="10" borderId="64" xfId="0" applyFont="1" applyFill="1" applyBorder="1" applyAlignment="1">
      <alignment horizontal="center" vertical="center"/>
    </xf>
    <xf numFmtId="0" fontId="21" fillId="10" borderId="65" xfId="0" applyFont="1" applyFill="1" applyBorder="1" applyAlignment="1">
      <alignment horizontal="center" vertical="center"/>
    </xf>
    <xf numFmtId="0" fontId="36" fillId="0" borderId="66" xfId="4" applyBorder="1" applyAlignment="1">
      <alignment horizontal="center"/>
    </xf>
    <xf numFmtId="9" fontId="21" fillId="7" borderId="9" xfId="3" applyFont="1" applyFill="1" applyBorder="1" applyAlignment="1">
      <alignment horizontal="center" vertical="center"/>
    </xf>
    <xf numFmtId="9" fontId="21" fillId="7" borderId="67" xfId="3" applyFont="1" applyFill="1" applyBorder="1" applyAlignment="1">
      <alignment horizontal="center" vertical="center"/>
    </xf>
    <xf numFmtId="0" fontId="21" fillId="10" borderId="57" xfId="0" applyFont="1" applyFill="1" applyBorder="1" applyAlignment="1">
      <alignment horizontal="center" vertical="center"/>
    </xf>
    <xf numFmtId="0" fontId="21" fillId="10" borderId="58" xfId="0" applyFont="1" applyFill="1" applyBorder="1" applyAlignment="1">
      <alignment horizontal="center" vertical="center"/>
    </xf>
    <xf numFmtId="0" fontId="36" fillId="0" borderId="68" xfId="4" applyBorder="1" applyAlignment="1">
      <alignment horizontal="center"/>
    </xf>
    <xf numFmtId="0" fontId="36" fillId="0" borderId="69" xfId="4" applyBorder="1" applyAlignment="1">
      <alignment horizontal="center"/>
    </xf>
    <xf numFmtId="0" fontId="39" fillId="28" borderId="70" xfId="0" applyFont="1" applyFill="1" applyBorder="1" applyAlignment="1">
      <alignment horizontal="center"/>
    </xf>
    <xf numFmtId="9" fontId="21" fillId="10" borderId="71" xfId="3" applyFont="1" applyFill="1" applyBorder="1" applyAlignment="1">
      <alignment horizontal="center" vertical="center"/>
    </xf>
    <xf numFmtId="9" fontId="21" fillId="10" borderId="72" xfId="3" applyFont="1" applyFill="1" applyBorder="1" applyAlignment="1">
      <alignment horizontal="center" vertical="center"/>
    </xf>
    <xf numFmtId="9" fontId="21" fillId="10" borderId="73" xfId="3" applyFont="1" applyFill="1" applyBorder="1" applyAlignment="1">
      <alignment horizontal="center" vertical="center"/>
    </xf>
    <xf numFmtId="9" fontId="21" fillId="7" borderId="73" xfId="3" applyFont="1" applyFill="1" applyBorder="1" applyAlignment="1">
      <alignment horizontal="center" vertical="center"/>
    </xf>
    <xf numFmtId="9" fontId="21" fillId="7" borderId="74" xfId="3" applyFont="1" applyFill="1" applyBorder="1" applyAlignment="1">
      <alignment horizontal="center" vertical="center"/>
    </xf>
    <xf numFmtId="9" fontId="21" fillId="7" borderId="75" xfId="3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1" fillId="10" borderId="59" xfId="0" applyFont="1" applyFill="1" applyBorder="1" applyAlignment="1">
      <alignment horizontal="center" vertical="center"/>
    </xf>
    <xf numFmtId="0" fontId="39" fillId="28" borderId="79" xfId="0" applyFont="1" applyFill="1" applyBorder="1" applyAlignment="1">
      <alignment horizontal="center"/>
    </xf>
    <xf numFmtId="0" fontId="39" fillId="28" borderId="67" xfId="0" applyFont="1" applyFill="1" applyBorder="1" applyAlignment="1">
      <alignment horizontal="center"/>
    </xf>
    <xf numFmtId="0" fontId="39" fillId="28" borderId="82" xfId="0" applyFont="1" applyFill="1" applyBorder="1" applyAlignment="1">
      <alignment horizontal="center"/>
    </xf>
    <xf numFmtId="0" fontId="21" fillId="10" borderId="80" xfId="0" applyFont="1" applyFill="1" applyBorder="1" applyAlignment="1">
      <alignment horizontal="center" vertical="center"/>
    </xf>
    <xf numFmtId="0" fontId="21" fillId="10" borderId="81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9" fontId="36" fillId="0" borderId="68" xfId="3" applyFont="1" applyBorder="1" applyAlignment="1">
      <alignment horizontal="center"/>
    </xf>
    <xf numFmtId="9" fontId="36" fillId="0" borderId="69" xfId="3" applyFont="1" applyBorder="1" applyAlignment="1">
      <alignment horizontal="center"/>
    </xf>
    <xf numFmtId="9" fontId="36" fillId="0" borderId="66" xfId="3" applyFont="1" applyBorder="1" applyAlignment="1">
      <alignment horizontal="center"/>
    </xf>
    <xf numFmtId="9" fontId="21" fillId="10" borderId="83" xfId="3" applyFont="1" applyFill="1" applyBorder="1" applyAlignment="1">
      <alignment horizontal="center" vertical="center"/>
    </xf>
    <xf numFmtId="9" fontId="21" fillId="10" borderId="65" xfId="3" applyFont="1" applyFill="1" applyBorder="1" applyAlignment="1">
      <alignment horizontal="center" vertical="center"/>
    </xf>
    <xf numFmtId="9" fontId="21" fillId="7" borderId="65" xfId="3" applyFont="1" applyFill="1" applyBorder="1" applyAlignment="1">
      <alignment horizontal="center" vertical="center"/>
    </xf>
    <xf numFmtId="9" fontId="21" fillId="7" borderId="84" xfId="3" applyFont="1" applyFill="1" applyBorder="1" applyAlignment="1">
      <alignment horizontal="center" vertical="center"/>
    </xf>
    <xf numFmtId="9" fontId="36" fillId="0" borderId="85" xfId="3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39" fillId="28" borderId="67" xfId="0" applyFont="1" applyFill="1" applyBorder="1"/>
    <xf numFmtId="0" fontId="21" fillId="10" borderId="58" xfId="0" applyFont="1" applyFill="1" applyBorder="1" applyAlignment="1">
      <alignment vertical="center"/>
    </xf>
    <xf numFmtId="0" fontId="21" fillId="10" borderId="9" xfId="0" applyFont="1" applyFill="1" applyBorder="1" applyAlignment="1">
      <alignment vertical="center"/>
    </xf>
    <xf numFmtId="0" fontId="21" fillId="10" borderId="81" xfId="0" applyFont="1" applyFill="1" applyBorder="1" applyAlignment="1">
      <alignment vertical="center"/>
    </xf>
    <xf numFmtId="0" fontId="36" fillId="0" borderId="69" xfId="4" applyBorder="1" applyAlignment="1"/>
    <xf numFmtId="9" fontId="21" fillId="10" borderId="71" xfId="3" applyFont="1" applyFill="1" applyBorder="1" applyAlignment="1">
      <alignment vertical="center"/>
    </xf>
    <xf numFmtId="9" fontId="21" fillId="10" borderId="9" xfId="3" applyFont="1" applyFill="1" applyBorder="1" applyAlignment="1">
      <alignment vertical="center"/>
    </xf>
    <xf numFmtId="9" fontId="21" fillId="7" borderId="9" xfId="3" applyFont="1" applyFill="1" applyBorder="1" applyAlignment="1">
      <alignment vertical="center"/>
    </xf>
    <xf numFmtId="9" fontId="36" fillId="0" borderId="69" xfId="3" applyFont="1" applyBorder="1" applyAlignment="1"/>
    <xf numFmtId="0" fontId="14" fillId="8" borderId="4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9" fillId="28" borderId="79" xfId="0" applyFont="1" applyFill="1" applyBorder="1"/>
    <xf numFmtId="0" fontId="21" fillId="10" borderId="57" xfId="0" applyFont="1" applyFill="1" applyBorder="1" applyAlignment="1">
      <alignment vertical="center"/>
    </xf>
    <xf numFmtId="0" fontId="21" fillId="10" borderId="59" xfId="0" applyFont="1" applyFill="1" applyBorder="1" applyAlignment="1">
      <alignment vertical="center"/>
    </xf>
    <xf numFmtId="0" fontId="21" fillId="10" borderId="64" xfId="0" applyFont="1" applyFill="1" applyBorder="1" applyAlignment="1">
      <alignment vertical="center"/>
    </xf>
    <xf numFmtId="0" fontId="21" fillId="10" borderId="65" xfId="0" applyFont="1" applyFill="1" applyBorder="1" applyAlignment="1">
      <alignment vertical="center"/>
    </xf>
    <xf numFmtId="0" fontId="21" fillId="10" borderId="80" xfId="0" applyFont="1" applyFill="1" applyBorder="1" applyAlignment="1">
      <alignment vertical="center"/>
    </xf>
    <xf numFmtId="0" fontId="36" fillId="0" borderId="68" xfId="4" applyBorder="1" applyAlignment="1"/>
    <xf numFmtId="0" fontId="36" fillId="0" borderId="66" xfId="4" applyBorder="1" applyAlignment="1"/>
    <xf numFmtId="0" fontId="36" fillId="0" borderId="47" xfId="0" applyFont="1" applyBorder="1" applyAlignment="1">
      <alignment horizontal="center"/>
    </xf>
    <xf numFmtId="0" fontId="9" fillId="21" borderId="87" xfId="0" applyFont="1" applyFill="1" applyBorder="1" applyAlignment="1">
      <alignment horizontal="left"/>
    </xf>
    <xf numFmtId="0" fontId="21" fillId="10" borderId="78" xfId="0" applyFont="1" applyFill="1" applyBorder="1" applyAlignment="1">
      <alignment horizontal="center" vertical="center"/>
    </xf>
    <xf numFmtId="0" fontId="21" fillId="10" borderId="17" xfId="0" applyFont="1" applyFill="1" applyBorder="1" applyAlignment="1">
      <alignment horizontal="center" vertical="center"/>
    </xf>
    <xf numFmtId="0" fontId="21" fillId="10" borderId="18" xfId="0" applyFont="1" applyFill="1" applyBorder="1" applyAlignment="1">
      <alignment horizontal="center" vertical="center"/>
    </xf>
    <xf numFmtId="0" fontId="36" fillId="0" borderId="88" xfId="4" applyBorder="1" applyAlignment="1">
      <alignment horizontal="center"/>
    </xf>
    <xf numFmtId="9" fontId="21" fillId="10" borderId="89" xfId="3" applyFont="1" applyFill="1" applyBorder="1" applyAlignment="1">
      <alignment horizontal="center" vertical="center"/>
    </xf>
    <xf numFmtId="9" fontId="21" fillId="10" borderId="17" xfId="3" applyFont="1" applyFill="1" applyBorder="1" applyAlignment="1">
      <alignment horizontal="center" vertical="center"/>
    </xf>
    <xf numFmtId="9" fontId="21" fillId="7" borderId="17" xfId="3" applyFont="1" applyFill="1" applyBorder="1" applyAlignment="1">
      <alignment horizontal="center" vertical="center"/>
    </xf>
    <xf numFmtId="0" fontId="21" fillId="10" borderId="90" xfId="0" applyFont="1" applyFill="1" applyBorder="1" applyAlignment="1">
      <alignment horizontal="center" vertical="center"/>
    </xf>
    <xf numFmtId="0" fontId="36" fillId="0" borderId="85" xfId="4" applyBorder="1" applyAlignment="1">
      <alignment horizontal="center"/>
    </xf>
    <xf numFmtId="9" fontId="21" fillId="7" borderId="91" xfId="3" applyFont="1" applyFill="1" applyBorder="1" applyAlignment="1">
      <alignment horizontal="center" vertical="center"/>
    </xf>
    <xf numFmtId="0" fontId="39" fillId="28" borderId="92" xfId="0" applyFont="1" applyFill="1" applyBorder="1" applyAlignment="1">
      <alignment horizontal="center"/>
    </xf>
    <xf numFmtId="0" fontId="21" fillId="10" borderId="93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1" fillId="10" borderId="94" xfId="0" applyFont="1" applyFill="1" applyBorder="1" applyAlignment="1">
      <alignment horizontal="center" vertical="center"/>
    </xf>
    <xf numFmtId="0" fontId="36" fillId="0" borderId="95" xfId="4" applyBorder="1" applyAlignment="1">
      <alignment horizontal="center"/>
    </xf>
    <xf numFmtId="9" fontId="36" fillId="0" borderId="95" xfId="3" applyFont="1" applyBorder="1" applyAlignment="1">
      <alignment horizontal="center"/>
    </xf>
    <xf numFmtId="0" fontId="36" fillId="0" borderId="0" xfId="4" applyBorder="1" applyAlignment="1">
      <alignment horizontal="center"/>
    </xf>
    <xf numFmtId="9" fontId="36" fillId="0" borderId="0" xfId="3" applyFont="1" applyBorder="1" applyAlignment="1">
      <alignment horizontal="center"/>
    </xf>
    <xf numFmtId="9" fontId="0" fillId="0" borderId="86" xfId="0" applyNumberFormat="1" applyBorder="1" applyAlignment="1">
      <alignment horizontal="center"/>
    </xf>
    <xf numFmtId="0" fontId="9" fillId="31" borderId="53" xfId="0" applyFont="1" applyFill="1" applyBorder="1" applyAlignment="1">
      <alignment horizontal="left"/>
    </xf>
    <xf numFmtId="0" fontId="9" fillId="31" borderId="76" xfId="0" applyFont="1" applyFill="1" applyBorder="1" applyAlignment="1">
      <alignment horizontal="left"/>
    </xf>
    <xf numFmtId="0" fontId="9" fillId="31" borderId="77" xfId="0" applyFont="1" applyFill="1" applyBorder="1" applyAlignment="1">
      <alignment horizontal="left"/>
    </xf>
    <xf numFmtId="0" fontId="9" fillId="31" borderId="53" xfId="0" applyFont="1" applyFill="1" applyBorder="1" applyAlignment="1">
      <alignment horizontal="center"/>
    </xf>
    <xf numFmtId="0" fontId="9" fillId="31" borderId="76" xfId="0" applyFont="1" applyFill="1" applyBorder="1" applyAlignment="1">
      <alignment horizontal="center"/>
    </xf>
    <xf numFmtId="0" fontId="9" fillId="31" borderId="77" xfId="0" applyFont="1" applyFill="1" applyBorder="1" applyAlignment="1">
      <alignment horizontal="center"/>
    </xf>
    <xf numFmtId="0" fontId="0" fillId="31" borderId="0" xfId="0" applyFill="1"/>
    <xf numFmtId="0" fontId="9" fillId="31" borderId="0" xfId="0" applyFont="1" applyFill="1" applyAlignment="1">
      <alignment horizontal="left"/>
    </xf>
    <xf numFmtId="49" fontId="36" fillId="0" borderId="0" xfId="4" applyNumberFormat="1" applyBorder="1" applyAlignment="1">
      <alignment horizontal="center"/>
    </xf>
    <xf numFmtId="9" fontId="36" fillId="0" borderId="96" xfId="3" applyFont="1" applyBorder="1" applyAlignment="1">
      <alignment horizontal="center"/>
    </xf>
    <xf numFmtId="9" fontId="41" fillId="0" borderId="68" xfId="3" applyFont="1" applyBorder="1" applyAlignment="1">
      <alignment horizontal="center"/>
    </xf>
    <xf numFmtId="9" fontId="41" fillId="0" borderId="69" xfId="3" applyFont="1" applyBorder="1" applyAlignment="1">
      <alignment horizontal="center"/>
    </xf>
    <xf numFmtId="9" fontId="41" fillId="0" borderId="66" xfId="3" applyFont="1" applyBorder="1" applyAlignment="1">
      <alignment horizontal="center"/>
    </xf>
    <xf numFmtId="9" fontId="11" fillId="0" borderId="0" xfId="3" applyFont="1" applyAlignment="1">
      <alignment horizontal="center"/>
    </xf>
    <xf numFmtId="0" fontId="9" fillId="28" borderId="0" xfId="0" applyFont="1" applyFill="1"/>
    <xf numFmtId="0" fontId="9" fillId="28" borderId="49" xfId="0" applyFont="1" applyFill="1" applyBorder="1"/>
    <xf numFmtId="9" fontId="21" fillId="5" borderId="0" xfId="3" applyFont="1" applyFill="1" applyBorder="1" applyAlignment="1">
      <alignment horizontal="center" vertical="center"/>
    </xf>
    <xf numFmtId="9" fontId="21" fillId="7" borderId="97" xfId="3" applyFont="1" applyFill="1" applyBorder="1" applyAlignment="1">
      <alignment horizontal="center" vertical="center"/>
    </xf>
    <xf numFmtId="9" fontId="21" fillId="7" borderId="98" xfId="3" applyFont="1" applyFill="1" applyBorder="1" applyAlignment="1">
      <alignment horizontal="center" vertical="center"/>
    </xf>
    <xf numFmtId="9" fontId="21" fillId="7" borderId="99" xfId="3" applyFont="1" applyFill="1" applyBorder="1" applyAlignment="1">
      <alignment horizontal="center" vertical="center"/>
    </xf>
    <xf numFmtId="0" fontId="21" fillId="10" borderId="100" xfId="0" applyFont="1" applyFill="1" applyBorder="1" applyAlignment="1">
      <alignment horizontal="center" vertical="center"/>
    </xf>
    <xf numFmtId="0" fontId="21" fillId="10" borderId="73" xfId="0" applyFont="1" applyFill="1" applyBorder="1" applyAlignment="1">
      <alignment horizontal="center" vertical="center"/>
    </xf>
    <xf numFmtId="0" fontId="21" fillId="10" borderId="101" xfId="0" applyFont="1" applyFill="1" applyBorder="1" applyAlignment="1">
      <alignment horizontal="center" vertical="center"/>
    </xf>
    <xf numFmtId="0" fontId="36" fillId="0" borderId="102" xfId="4" applyBorder="1" applyAlignment="1">
      <alignment horizontal="center"/>
    </xf>
    <xf numFmtId="0" fontId="39" fillId="28" borderId="104" xfId="0" applyFont="1" applyFill="1" applyBorder="1" applyAlignment="1">
      <alignment horizontal="center"/>
    </xf>
    <xf numFmtId="0" fontId="39" fillId="28" borderId="105" xfId="0" applyFont="1" applyFill="1" applyBorder="1" applyAlignment="1">
      <alignment horizontal="center"/>
    </xf>
    <xf numFmtId="0" fontId="36" fillId="0" borderId="106" xfId="4" applyBorder="1" applyAlignment="1">
      <alignment horizontal="center"/>
    </xf>
    <xf numFmtId="0" fontId="39" fillId="28" borderId="103" xfId="0" applyFont="1" applyFill="1" applyBorder="1" applyAlignment="1">
      <alignment horizontal="center"/>
    </xf>
    <xf numFmtId="0" fontId="9" fillId="31" borderId="76" xfId="0" applyFont="1" applyFill="1" applyBorder="1"/>
    <xf numFmtId="0" fontId="21" fillId="10" borderId="0" xfId="0" applyFont="1" applyFill="1" applyAlignment="1">
      <alignment vertical="center"/>
    </xf>
    <xf numFmtId="9" fontId="21" fillId="7" borderId="97" xfId="3" applyFont="1" applyFill="1" applyBorder="1" applyAlignment="1">
      <alignment vertical="center"/>
    </xf>
    <xf numFmtId="0" fontId="15" fillId="6" borderId="110" xfId="0" applyFont="1" applyFill="1" applyBorder="1" applyAlignment="1">
      <alignment horizontal="center" vertical="center" wrapText="1"/>
    </xf>
    <xf numFmtId="0" fontId="15" fillId="6" borderId="111" xfId="0" applyFont="1" applyFill="1" applyBorder="1" applyAlignment="1">
      <alignment horizontal="center" vertical="center" wrapText="1"/>
    </xf>
    <xf numFmtId="0" fontId="8" fillId="25" borderId="110" xfId="0" applyFont="1" applyFill="1" applyBorder="1" applyAlignment="1">
      <alignment horizontal="center"/>
    </xf>
    <xf numFmtId="0" fontId="8" fillId="25" borderId="111" xfId="0" applyFont="1" applyFill="1" applyBorder="1" applyAlignment="1">
      <alignment horizontal="center"/>
    </xf>
    <xf numFmtId="0" fontId="8" fillId="25" borderId="112" xfId="0" applyFont="1" applyFill="1" applyBorder="1" applyAlignment="1">
      <alignment horizontal="center"/>
    </xf>
    <xf numFmtId="0" fontId="8" fillId="25" borderId="113" xfId="0" applyFont="1" applyFill="1" applyBorder="1" applyAlignment="1">
      <alignment horizontal="center"/>
    </xf>
    <xf numFmtId="0" fontId="8" fillId="25" borderId="114" xfId="0" applyFont="1" applyFill="1" applyBorder="1" applyAlignment="1">
      <alignment horizontal="center"/>
    </xf>
    <xf numFmtId="0" fontId="11" fillId="28" borderId="115" xfId="0" applyFont="1" applyFill="1" applyBorder="1"/>
    <xf numFmtId="0" fontId="11" fillId="28" borderId="116" xfId="0" applyFont="1" applyFill="1" applyBorder="1"/>
    <xf numFmtId="0" fontId="16" fillId="26" borderId="117" xfId="0" applyFont="1" applyFill="1" applyBorder="1" applyAlignment="1">
      <alignment horizontal="right"/>
    </xf>
    <xf numFmtId="0" fontId="16" fillId="26" borderId="118" xfId="0" applyFont="1" applyFill="1" applyBorder="1" applyAlignment="1">
      <alignment horizontal="right"/>
    </xf>
    <xf numFmtId="0" fontId="9" fillId="5" borderId="49" xfId="0" applyFont="1" applyFill="1" applyBorder="1"/>
    <xf numFmtId="0" fontId="9" fillId="5" borderId="0" xfId="0" applyFont="1" applyFill="1"/>
    <xf numFmtId="0" fontId="11" fillId="32" borderId="0" xfId="0" applyFont="1" applyFill="1"/>
    <xf numFmtId="0" fontId="0" fillId="32" borderId="0" xfId="0" applyFill="1"/>
    <xf numFmtId="0" fontId="42" fillId="32" borderId="0" xfId="0" applyFont="1" applyFill="1" applyAlignment="1">
      <alignment horizontal="center" vertical="center" wrapText="1"/>
    </xf>
    <xf numFmtId="0" fontId="9" fillId="28" borderId="86" xfId="0" applyFont="1" applyFill="1" applyBorder="1" applyAlignment="1">
      <alignment horizontal="left"/>
    </xf>
    <xf numFmtId="9" fontId="0" fillId="0" borderId="0" xfId="3" applyFont="1"/>
    <xf numFmtId="0" fontId="21" fillId="4" borderId="5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81" xfId="0" applyFont="1" applyFill="1" applyBorder="1" applyAlignment="1">
      <alignment horizontal="center" vertical="center"/>
    </xf>
    <xf numFmtId="0" fontId="36" fillId="4" borderId="69" xfId="4" applyFill="1" applyBorder="1" applyAlignment="1">
      <alignment horizontal="center"/>
    </xf>
    <xf numFmtId="9" fontId="21" fillId="4" borderId="71" xfId="3" applyFont="1" applyFill="1" applyBorder="1" applyAlignment="1">
      <alignment horizontal="center" vertical="center"/>
    </xf>
    <xf numFmtId="9" fontId="21" fillId="4" borderId="9" xfId="3" applyFont="1" applyFill="1" applyBorder="1" applyAlignment="1">
      <alignment horizontal="center" vertical="center"/>
    </xf>
    <xf numFmtId="9" fontId="21" fillId="4" borderId="67" xfId="3" applyFont="1" applyFill="1" applyBorder="1" applyAlignment="1">
      <alignment horizontal="center" vertical="center"/>
    </xf>
    <xf numFmtId="9" fontId="36" fillId="4" borderId="69" xfId="3" applyFont="1" applyFill="1" applyBorder="1" applyAlignment="1">
      <alignment horizontal="center"/>
    </xf>
    <xf numFmtId="9" fontId="36" fillId="4" borderId="0" xfId="3" applyFont="1" applyFill="1" applyBorder="1" applyAlignment="1">
      <alignment horizontal="center"/>
    </xf>
    <xf numFmtId="0" fontId="43" fillId="0" borderId="0" xfId="5" applyAlignment="1">
      <alignment vertical="center" wrapText="1"/>
    </xf>
    <xf numFmtId="0" fontId="44" fillId="0" borderId="0" xfId="0" applyFont="1"/>
    <xf numFmtId="0" fontId="45" fillId="0" borderId="119" xfId="0" applyFont="1" applyBorder="1" applyAlignment="1">
      <alignment vertical="top" wrapText="1"/>
    </xf>
    <xf numFmtId="0" fontId="45" fillId="0" borderId="120" xfId="0" applyFont="1" applyBorder="1" applyAlignment="1">
      <alignment horizontal="center" vertical="top" wrapText="1"/>
    </xf>
    <xf numFmtId="0" fontId="45" fillId="0" borderId="121" xfId="0" applyFont="1" applyBorder="1" applyAlignment="1">
      <alignment vertical="top" wrapText="1"/>
    </xf>
    <xf numFmtId="0" fontId="45" fillId="0" borderId="122" xfId="0" applyFont="1" applyBorder="1" applyAlignment="1">
      <alignment vertical="top" wrapText="1"/>
    </xf>
    <xf numFmtId="0" fontId="45" fillId="0" borderId="123" xfId="0" applyFont="1" applyBorder="1" applyAlignment="1">
      <alignment vertical="top" wrapText="1"/>
    </xf>
    <xf numFmtId="0" fontId="45" fillId="0" borderId="124" xfId="0" applyFont="1" applyBorder="1" applyAlignment="1">
      <alignment vertical="top" wrapText="1"/>
    </xf>
    <xf numFmtId="0" fontId="45" fillId="0" borderId="125" xfId="0" applyFont="1" applyBorder="1" applyAlignment="1">
      <alignment horizontal="center" vertical="top" wrapText="1"/>
    </xf>
    <xf numFmtId="0" fontId="45" fillId="0" borderId="126" xfId="0" applyFont="1" applyBorder="1" applyAlignment="1">
      <alignment vertical="top" wrapText="1"/>
    </xf>
    <xf numFmtId="0" fontId="45" fillId="0" borderId="127" xfId="0" applyFont="1" applyBorder="1" applyAlignment="1">
      <alignment vertical="top" wrapText="1"/>
    </xf>
    <xf numFmtId="0" fontId="45" fillId="0" borderId="119" xfId="0" applyFont="1" applyBorder="1" applyAlignment="1">
      <alignment horizontal="right" vertical="top" wrapText="1"/>
    </xf>
    <xf numFmtId="0" fontId="45" fillId="0" borderId="126" xfId="0" applyFont="1" applyBorder="1" applyAlignment="1">
      <alignment horizontal="right" vertical="top" wrapText="1"/>
    </xf>
    <xf numFmtId="0" fontId="46" fillId="0" borderId="0" xfId="0" applyFont="1"/>
    <xf numFmtId="0" fontId="47" fillId="32" borderId="9" xfId="0" applyFont="1" applyFill="1" applyBorder="1" applyAlignment="1">
      <alignment horizontal="right"/>
    </xf>
    <xf numFmtId="0" fontId="47" fillId="32" borderId="9" xfId="0" applyFont="1" applyFill="1" applyBorder="1" applyAlignment="1">
      <alignment horizontal="center"/>
    </xf>
    <xf numFmtId="0" fontId="48" fillId="17" borderId="9" xfId="0" applyFont="1" applyFill="1" applyBorder="1" applyAlignment="1">
      <alignment horizontal="center"/>
    </xf>
    <xf numFmtId="0" fontId="48" fillId="17" borderId="9" xfId="0" applyFont="1" applyFill="1" applyBorder="1" applyAlignment="1">
      <alignment horizontal="right"/>
    </xf>
    <xf numFmtId="0" fontId="48" fillId="17" borderId="9" xfId="0" applyFont="1" applyFill="1" applyBorder="1"/>
    <xf numFmtId="0" fontId="48" fillId="25" borderId="9" xfId="0" applyFont="1" applyFill="1" applyBorder="1" applyAlignment="1">
      <alignment horizontal="center"/>
    </xf>
    <xf numFmtId="0" fontId="48" fillId="25" borderId="9" xfId="0" applyFont="1" applyFill="1" applyBorder="1" applyAlignment="1">
      <alignment horizontal="right"/>
    </xf>
    <xf numFmtId="0" fontId="48" fillId="25" borderId="9" xfId="0" applyFont="1" applyFill="1" applyBorder="1"/>
    <xf numFmtId="0" fontId="49" fillId="17" borderId="9" xfId="0" applyFont="1" applyFill="1" applyBorder="1" applyAlignment="1">
      <alignment horizontal="center"/>
    </xf>
    <xf numFmtId="0" fontId="49" fillId="25" borderId="9" xfId="0" applyFont="1" applyFill="1" applyBorder="1" applyAlignment="1">
      <alignment horizontal="center"/>
    </xf>
    <xf numFmtId="0" fontId="50" fillId="32" borderId="9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9" fillId="0" borderId="0" xfId="0" applyFont="1"/>
    <xf numFmtId="0" fontId="36" fillId="0" borderId="0" xfId="4" applyFill="1" applyBorder="1" applyAlignment="1">
      <alignment horizontal="center"/>
    </xf>
    <xf numFmtId="9" fontId="36" fillId="0" borderId="0" xfId="3" applyFont="1" applyFill="1" applyBorder="1" applyAlignment="1">
      <alignment horizontal="center"/>
    </xf>
    <xf numFmtId="9" fontId="36" fillId="0" borderId="0" xfId="3" applyFont="1" applyFill="1" applyBorder="1" applyAlignment="1"/>
    <xf numFmtId="0" fontId="0" fillId="0" borderId="8" xfId="0" applyBorder="1"/>
    <xf numFmtId="0" fontId="14" fillId="8" borderId="8" xfId="0" applyFont="1" applyFill="1" applyBorder="1" applyAlignment="1">
      <alignment horizontal="center"/>
    </xf>
    <xf numFmtId="0" fontId="39" fillId="28" borderId="8" xfId="0" applyFont="1" applyFill="1" applyBorder="1" applyAlignment="1">
      <alignment horizontal="center"/>
    </xf>
    <xf numFmtId="9" fontId="0" fillId="0" borderId="8" xfId="0" applyNumberFormat="1" applyBorder="1"/>
    <xf numFmtId="0" fontId="9" fillId="28" borderId="8" xfId="0" applyFont="1" applyFill="1" applyBorder="1"/>
    <xf numFmtId="0" fontId="39" fillId="28" borderId="8" xfId="0" applyFont="1" applyFill="1" applyBorder="1" applyAlignment="1">
      <alignment horizontal="right"/>
    </xf>
    <xf numFmtId="0" fontId="9" fillId="28" borderId="6" xfId="0" applyFont="1" applyFill="1" applyBorder="1"/>
    <xf numFmtId="0" fontId="9" fillId="28" borderId="7" xfId="0" applyFont="1" applyFill="1" applyBorder="1"/>
    <xf numFmtId="0" fontId="39" fillId="28" borderId="129" xfId="0" applyFont="1" applyFill="1" applyBorder="1" applyAlignment="1">
      <alignment horizontal="right"/>
    </xf>
    <xf numFmtId="0" fontId="39" fillId="28" borderId="129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0" fillId="0" borderId="130" xfId="0" applyBorder="1"/>
    <xf numFmtId="0" fontId="9" fillId="0" borderId="130" xfId="0" applyFont="1" applyBorder="1"/>
    <xf numFmtId="0" fontId="9" fillId="28" borderId="131" xfId="0" applyFont="1" applyFill="1" applyBorder="1"/>
    <xf numFmtId="9" fontId="0" fillId="0" borderId="132" xfId="0" applyNumberFormat="1" applyBorder="1" applyAlignment="1">
      <alignment horizontal="center"/>
    </xf>
    <xf numFmtId="9" fontId="0" fillId="0" borderId="132" xfId="0" applyNumberFormat="1" applyBorder="1"/>
    <xf numFmtId="0" fontId="39" fillId="28" borderId="133" xfId="0" applyFont="1" applyFill="1" applyBorder="1" applyAlignment="1">
      <alignment horizontal="center"/>
    </xf>
    <xf numFmtId="0" fontId="39" fillId="28" borderId="134" xfId="0" applyFont="1" applyFill="1" applyBorder="1" applyAlignment="1">
      <alignment horizontal="center"/>
    </xf>
    <xf numFmtId="0" fontId="39" fillId="28" borderId="135" xfId="0" applyFont="1" applyFill="1" applyBorder="1" applyAlignment="1">
      <alignment horizontal="center"/>
    </xf>
    <xf numFmtId="0" fontId="39" fillId="28" borderId="136" xfId="0" applyFont="1" applyFill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1" fillId="0" borderId="8" xfId="3" applyFont="1" applyBorder="1" applyAlignment="1">
      <alignment horizontal="center"/>
    </xf>
    <xf numFmtId="9" fontId="21" fillId="5" borderId="11" xfId="3" applyFont="1" applyFill="1" applyBorder="1" applyAlignment="1">
      <alignment horizontal="center" vertical="center"/>
    </xf>
    <xf numFmtId="9" fontId="0" fillId="5" borderId="0" xfId="0" applyNumberFormat="1" applyFill="1" applyAlignment="1">
      <alignment horizontal="center"/>
    </xf>
    <xf numFmtId="0" fontId="39" fillId="5" borderId="44" xfId="0" applyFont="1" applyFill="1" applyBorder="1" applyAlignment="1">
      <alignment horizontal="center"/>
    </xf>
    <xf numFmtId="9" fontId="0" fillId="0" borderId="130" xfId="0" applyNumberFormat="1" applyBorder="1" applyAlignment="1">
      <alignment horizontal="center"/>
    </xf>
    <xf numFmtId="9" fontId="0" fillId="0" borderId="137" xfId="0" applyNumberFormat="1" applyBorder="1" applyAlignment="1">
      <alignment horizontal="center"/>
    </xf>
    <xf numFmtId="0" fontId="0" fillId="0" borderId="130" xfId="0" applyBorder="1" applyAlignment="1">
      <alignment horizontal="center"/>
    </xf>
    <xf numFmtId="0" fontId="9" fillId="28" borderId="132" xfId="0" applyFont="1" applyFill="1" applyBorder="1"/>
    <xf numFmtId="0" fontId="39" fillId="28" borderId="138" xfId="0" applyFont="1" applyFill="1" applyBorder="1" applyAlignment="1">
      <alignment horizontal="center"/>
    </xf>
    <xf numFmtId="9" fontId="39" fillId="5" borderId="130" xfId="0" applyNumberFormat="1" applyFont="1" applyFill="1" applyBorder="1" applyAlignment="1">
      <alignment horizontal="right"/>
    </xf>
    <xf numFmtId="9" fontId="21" fillId="5" borderId="1" xfId="3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14" fillId="27" borderId="0" xfId="0" applyFont="1" applyFill="1" applyAlignment="1">
      <alignment horizontal="center"/>
    </xf>
    <xf numFmtId="0" fontId="36" fillId="5" borderId="0" xfId="0" applyFont="1" applyFill="1"/>
    <xf numFmtId="9" fontId="9" fillId="2" borderId="128" xfId="0" applyNumberFormat="1" applyFont="1" applyFill="1" applyBorder="1" applyAlignment="1">
      <alignment horizontal="center"/>
    </xf>
    <xf numFmtId="9" fontId="9" fillId="2" borderId="8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8" borderId="7" xfId="0" applyFont="1" applyFill="1" applyBorder="1" applyAlignment="1">
      <alignment horizontal="center"/>
    </xf>
    <xf numFmtId="0" fontId="9" fillId="28" borderId="8" xfId="0" applyFont="1" applyFill="1" applyBorder="1" applyAlignment="1">
      <alignment horizontal="center"/>
    </xf>
    <xf numFmtId="0" fontId="9" fillId="28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1" borderId="53" xfId="0" applyFont="1" applyFill="1" applyBorder="1" applyAlignment="1">
      <alignment horizontal="center"/>
    </xf>
    <xf numFmtId="0" fontId="9" fillId="21" borderId="76" xfId="0" applyFont="1" applyFill="1" applyBorder="1" applyAlignment="1">
      <alignment horizontal="center"/>
    </xf>
    <xf numFmtId="0" fontId="9" fillId="21" borderId="77" xfId="0" applyFont="1" applyFill="1" applyBorder="1" applyAlignment="1">
      <alignment horizontal="center"/>
    </xf>
    <xf numFmtId="0" fontId="9" fillId="2" borderId="13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2" xfId="0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12" fillId="21" borderId="53" xfId="0" applyFont="1" applyFill="1" applyBorder="1" applyAlignment="1">
      <alignment horizontal="center"/>
    </xf>
    <xf numFmtId="0" fontId="12" fillId="21" borderId="76" xfId="0" applyFont="1" applyFill="1" applyBorder="1" applyAlignment="1">
      <alignment horizontal="center"/>
    </xf>
    <xf numFmtId="0" fontId="12" fillId="21" borderId="77" xfId="0" applyFont="1" applyFill="1" applyBorder="1" applyAlignment="1">
      <alignment horizontal="center"/>
    </xf>
    <xf numFmtId="0" fontId="9" fillId="21" borderId="87" xfId="0" applyFont="1" applyFill="1" applyBorder="1" applyAlignment="1">
      <alignment horizontal="left"/>
    </xf>
    <xf numFmtId="0" fontId="9" fillId="28" borderId="86" xfId="0" applyFont="1" applyFill="1" applyBorder="1" applyAlignment="1">
      <alignment horizontal="left"/>
    </xf>
    <xf numFmtId="0" fontId="9" fillId="5" borderId="49" xfId="0" applyFont="1" applyFill="1" applyBorder="1" applyAlignment="1">
      <alignment horizontal="center"/>
    </xf>
    <xf numFmtId="0" fontId="9" fillId="21" borderId="76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8" borderId="49" xfId="0" applyFont="1" applyFill="1" applyBorder="1" applyAlignment="1">
      <alignment horizontal="center"/>
    </xf>
    <xf numFmtId="0" fontId="9" fillId="21" borderId="57" xfId="0" applyFont="1" applyFill="1" applyBorder="1" applyAlignment="1">
      <alignment horizontal="center"/>
    </xf>
    <xf numFmtId="0" fontId="9" fillId="21" borderId="58" xfId="0" applyFont="1" applyFill="1" applyBorder="1" applyAlignment="1">
      <alignment horizontal="center"/>
    </xf>
    <xf numFmtId="0" fontId="9" fillId="21" borderId="59" xfId="0" applyFont="1" applyFill="1" applyBorder="1" applyAlignment="1">
      <alignment horizontal="center"/>
    </xf>
    <xf numFmtId="0" fontId="38" fillId="30" borderId="48" xfId="0" applyFont="1" applyFill="1" applyBorder="1" applyAlignment="1">
      <alignment horizontal="center"/>
    </xf>
    <xf numFmtId="0" fontId="38" fillId="30" borderId="49" xfId="0" applyFont="1" applyFill="1" applyBorder="1" applyAlignment="1">
      <alignment horizontal="center"/>
    </xf>
    <xf numFmtId="0" fontId="38" fillId="30" borderId="50" xfId="0" applyFont="1" applyFill="1" applyBorder="1" applyAlignment="1">
      <alignment horizontal="center"/>
    </xf>
    <xf numFmtId="0" fontId="38" fillId="30" borderId="9" xfId="0" applyFont="1" applyFill="1" applyBorder="1" applyAlignment="1">
      <alignment horizontal="center"/>
    </xf>
    <xf numFmtId="0" fontId="38" fillId="28" borderId="9" xfId="0" applyFont="1" applyFill="1" applyBorder="1" applyAlignment="1">
      <alignment horizontal="center"/>
    </xf>
    <xf numFmtId="0" fontId="9" fillId="31" borderId="87" xfId="0" applyFont="1" applyFill="1" applyBorder="1" applyAlignment="1">
      <alignment horizontal="left"/>
    </xf>
    <xf numFmtId="0" fontId="38" fillId="28" borderId="48" xfId="0" applyFont="1" applyFill="1" applyBorder="1" applyAlignment="1">
      <alignment horizontal="center"/>
    </xf>
    <xf numFmtId="0" fontId="38" fillId="28" borderId="49" xfId="0" applyFont="1" applyFill="1" applyBorder="1" applyAlignment="1">
      <alignment horizontal="center"/>
    </xf>
    <xf numFmtId="0" fontId="9" fillId="21" borderId="78" xfId="0" applyFont="1" applyFill="1" applyBorder="1" applyAlignment="1">
      <alignment horizontal="center"/>
    </xf>
    <xf numFmtId="0" fontId="15" fillId="28" borderId="107" xfId="0" applyFont="1" applyFill="1" applyBorder="1" applyAlignment="1">
      <alignment horizontal="center"/>
    </xf>
    <xf numFmtId="0" fontId="15" fillId="28" borderId="108" xfId="0" applyFont="1" applyFill="1" applyBorder="1" applyAlignment="1">
      <alignment horizontal="center"/>
    </xf>
    <xf numFmtId="0" fontId="15" fillId="28" borderId="109" xfId="0" applyFont="1" applyFill="1" applyBorder="1" applyAlignment="1">
      <alignment horizontal="center"/>
    </xf>
    <xf numFmtId="44" fontId="14" fillId="21" borderId="0" xfId="2" applyFont="1" applyFill="1" applyAlignment="1">
      <alignment horizontal="center" vertical="center"/>
    </xf>
    <xf numFmtId="44" fontId="14" fillId="21" borderId="18" xfId="2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/>
    </xf>
    <xf numFmtId="0" fontId="12" fillId="21" borderId="11" xfId="0" applyFont="1" applyFill="1" applyBorder="1" applyAlignment="1">
      <alignment horizontal="center" vertical="center" wrapText="1"/>
    </xf>
    <xf numFmtId="0" fontId="12" fillId="21" borderId="4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12" borderId="1" xfId="0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6">
    <cellStyle name="Hiperlink" xfId="5" builtinId="8"/>
    <cellStyle name="Moeda" xfId="2" builtinId="4"/>
    <cellStyle name="Normal" xfId="0" builtinId="0"/>
    <cellStyle name="Porcentagem" xfId="3" builtinId="5"/>
    <cellStyle name="Total" xfId="4" builtinId="25"/>
    <cellStyle name="Vírgula" xfId="1" builtinId="3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right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Medium9"/>
  <colors>
    <mruColors>
      <color rgb="FF0FE1D7"/>
      <color rgb="FFABE9FF"/>
      <color rgb="FFFF7F61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sideWall>
    <c:back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3.8829017764638804E-2"/>
          <c:y val="1.4396881171612511E-2"/>
          <c:w val="0.89987699374383034"/>
          <c:h val="0.797733047588928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Planilha3!$B$148</c:f>
              <c:strCache>
                <c:ptCount val="1"/>
                <c:pt idx="0">
                  <c:v>ABRASÃO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Planilha3!$A$149:$A$155</c15:sqref>
                  </c15:fullRef>
                </c:ext>
              </c:extLst>
              <c:f>Planilha3!$A$149:$A$154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Planilha3!$B$149:$B$155</c15:sqref>
                  </c15:fullRef>
                </c:ext>
              </c:extLst>
              <c:f>Planilha3!$B$149:$B$154</c:f>
              <c:numCache>
                <c:formatCode>0%</c:formatCode>
                <c:ptCount val="6"/>
                <c:pt idx="0">
                  <c:v>1</c:v>
                </c:pt>
                <c:pt idx="1">
                  <c:v>0.875</c:v>
                </c:pt>
                <c:pt idx="2">
                  <c:v>1</c:v>
                </c:pt>
                <c:pt idx="3">
                  <c:v>0.2</c:v>
                </c:pt>
                <c:pt idx="4">
                  <c:v>0.4</c:v>
                </c:pt>
                <c:pt idx="5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F-4D0B-8C7C-08189CAC4BC7}"/>
            </c:ext>
          </c:extLst>
        </c:ser>
        <c:ser>
          <c:idx val="1"/>
          <c:order val="1"/>
          <c:tx>
            <c:strRef>
              <c:f>Planilha3!$C$148</c:f>
              <c:strCache>
                <c:ptCount val="1"/>
                <c:pt idx="0">
                  <c:v>CORTE </c:v>
                </c:pt>
              </c:strCache>
            </c:strRef>
          </c:tx>
          <c:spPr>
            <a:solidFill>
              <a:srgbClr val="0FE1D7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F-4D0B-8C7C-08189CAC4B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4F-4D0B-8C7C-08189CAC4B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4F-4D0B-8C7C-08189CAC4B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F-4D0B-8C7C-08189CAC4BC7}"/>
                </c:ext>
              </c:extLst>
            </c:dLbl>
            <c:spPr>
              <a:solidFill>
                <a:srgbClr val="0FE1D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Planilha3!$A$149:$A$155</c15:sqref>
                  </c15:fullRef>
                </c:ext>
              </c:extLst>
              <c:f>Planilha3!$A$149:$A$154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Planilha3!$C$149:$C$155</c15:sqref>
                  </c15:fullRef>
                </c:ext>
              </c:extLst>
              <c:f>Planilha3!$C$149:$C$154</c:f>
              <c:numCache>
                <c:formatCode>0%</c:formatCode>
                <c:ptCount val="6"/>
                <c:pt idx="0">
                  <c:v>9.375E-2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Planilha3!$C$155</c15:sqref>
                  <c15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641-44F6-A784-71F1FAE8ECB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D54F-4D0B-8C7C-08189CAC4BC7}"/>
            </c:ext>
          </c:extLst>
        </c:ser>
        <c:ser>
          <c:idx val="2"/>
          <c:order val="2"/>
          <c:tx>
            <c:strRef>
              <c:f>Planilha3!$D$148</c:f>
              <c:strCache>
                <c:ptCount val="1"/>
                <c:pt idx="0">
                  <c:v>RASGO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Planilha3!$A$149:$A$155</c15:sqref>
                  </c15:fullRef>
                </c:ext>
              </c:extLst>
              <c:f>Planilha3!$A$149:$A$154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Planilha3!$D$149:$D$155</c15:sqref>
                  </c15:fullRef>
                </c:ext>
              </c:extLst>
              <c:f>Planilha3!$D$149:$D$154</c:f>
              <c:numCache>
                <c:formatCode>0%</c:formatCode>
                <c:ptCount val="6"/>
                <c:pt idx="0">
                  <c:v>0.9375</c:v>
                </c:pt>
                <c:pt idx="1">
                  <c:v>0.25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Planilha3!$D$155</c15:sqref>
                  <c15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E641-44F6-A784-71F1FAE8ECB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D54F-4D0B-8C7C-08189CAC4BC7}"/>
            </c:ext>
          </c:extLst>
        </c:ser>
        <c:ser>
          <c:idx val="3"/>
          <c:order val="3"/>
          <c:tx>
            <c:strRef>
              <c:f>Planilha3!$E$148</c:f>
              <c:strCache>
                <c:ptCount val="1"/>
                <c:pt idx="0">
                  <c:v>PERFURO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F-4D0B-8C7C-08189CAC4B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4F-4D0B-8C7C-08189CAC4B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F-4D0B-8C7C-08189CAC4B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4F-4D0B-8C7C-08189CAC4BC7}"/>
                </c:ext>
              </c:extLst>
            </c:dLbl>
            <c:spPr>
              <a:solidFill>
                <a:schemeClr val="tx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Planilha3!$A$149:$A$155</c15:sqref>
                  </c15:fullRef>
                </c:ext>
              </c:extLst>
              <c:f>Planilha3!$A$149:$A$154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Planilha3!$E$149:$E$155</c15:sqref>
                  </c15:fullRef>
                </c:ext>
              </c:extLst>
              <c:f>Planilha3!$E$149:$E$154</c:f>
              <c:numCache>
                <c:formatCode>0%</c:formatCode>
                <c:ptCount val="6"/>
                <c:pt idx="0">
                  <c:v>0.1875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0.42857142857142855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Planilha3!$E$155</c15:sqref>
                  <c15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641-44F6-A784-71F1FAE8ECB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D54F-4D0B-8C7C-08189CAC4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gapDepth val="345"/>
        <c:shape val="box"/>
        <c:axId val="722886656"/>
        <c:axId val="722892416"/>
        <c:axId val="0"/>
      </c:bar3DChart>
      <c:catAx>
        <c:axId val="7228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2892416"/>
        <c:crosses val="autoZero"/>
        <c:auto val="1"/>
        <c:lblAlgn val="ctr"/>
        <c:lblOffset val="100"/>
        <c:noMultiLvlLbl val="0"/>
      </c:catAx>
      <c:valAx>
        <c:axId val="7228924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900"/>
                  <a:t>Com Suporte Têxtil e resultado ≥ Nível 2</a:t>
                </a:r>
              </a:p>
            </c:rich>
          </c:tx>
          <c:layout>
            <c:manualLayout>
              <c:xMode val="edge"/>
              <c:yMode val="edge"/>
              <c:x val="2.2748274437478844E-2"/>
              <c:y val="0.28907779741152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722886656"/>
        <c:crosses val="autoZero"/>
        <c:crossBetween val="between"/>
      </c:valAx>
      <c:spPr>
        <a:noFill/>
        <a:ln w="25400">
          <a:noFill/>
        </a:ln>
        <a:effectLst>
          <a:outerShdw dist="25400" dir="5400000" algn="ctr" rotWithShape="0">
            <a:schemeClr val="bg1"/>
          </a:outerShdw>
          <a:softEdge rad="0"/>
        </a:effectLst>
      </c:spPr>
    </c:plotArea>
    <c:legend>
      <c:legendPos val="r"/>
      <c:layout>
        <c:manualLayout>
          <c:xMode val="edge"/>
          <c:yMode val="edge"/>
          <c:x val="0.86992157087211808"/>
          <c:y val="0.31039670041244849"/>
          <c:w val="0.10974801047065377"/>
          <c:h val="0.39479723737604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sideWall>
    <c:back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4874840056832131E-6"/>
          <c:y val="1.3674898215835303E-3"/>
          <c:w val="0.99999050883729457"/>
          <c:h val="0.848968683474826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Planilha3!$G$148</c:f>
              <c:strCache>
                <c:ptCount val="1"/>
                <c:pt idx="0">
                  <c:v>ABRASÃO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D-4694-A0B0-9EE0B100C5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5D-4694-A0B0-9EE0B100C5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D-4694-A0B0-9EE0B100C5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5D-4694-A0B0-9EE0B100C5C5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Planilha3!$F$149:$F$155</c15:sqref>
                  </c15:fullRef>
                </c:ext>
              </c:extLst>
              <c:f>Planilha3!$F$149:$F$154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Planilha3!$G$149:$G$155</c15:sqref>
                  </c15:fullRef>
                </c:ext>
              </c:extLst>
              <c:f>Planilha3!$G$149:$G$154</c:f>
              <c:numCache>
                <c:formatCode>0%</c:formatCode>
                <c:ptCount val="6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Planilha3!$G$155</c15:sqref>
                  <c15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F1A-4A97-B86A-1DAA783D1C9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7E5D-4694-A0B0-9EE0B100C5C5}"/>
            </c:ext>
          </c:extLst>
        </c:ser>
        <c:ser>
          <c:idx val="1"/>
          <c:order val="1"/>
          <c:tx>
            <c:strRef>
              <c:f>Planilha3!$H$148</c:f>
              <c:strCache>
                <c:ptCount val="1"/>
                <c:pt idx="0">
                  <c:v>CORTE </c:v>
                </c:pt>
              </c:strCache>
            </c:strRef>
          </c:tx>
          <c:spPr>
            <a:solidFill>
              <a:srgbClr val="0FE1D7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D-4694-A0B0-9EE0B100C5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D-4694-A0B0-9EE0B100C5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D-4694-A0B0-9EE0B100C5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694-A0B0-9EE0B100C5C5}"/>
                </c:ext>
              </c:extLst>
            </c:dLbl>
            <c:dLbl>
              <c:idx val="4"/>
              <c:layout>
                <c:manualLayout>
                  <c:x val="-5.34045393858477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D-4694-A0B0-9EE0B100C5C5}"/>
                </c:ext>
              </c:extLst>
            </c:dLbl>
            <c:spPr>
              <a:solidFill>
                <a:srgbClr val="0FE1D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Planilha3!$F$149:$F$155</c15:sqref>
                  </c15:fullRef>
                </c:ext>
              </c:extLst>
              <c:f>Planilha3!$F$149:$F$154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Planilha3!$H$149:$H$155</c15:sqref>
                  </c15:fullRef>
                </c:ext>
              </c:extLst>
              <c:f>Planilha3!$H$149:$H$154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0.14285714285714285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Planilha3!$H$155</c15:sqref>
                  <c15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F1A-4A97-B86A-1DAA783D1C9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7E5D-4694-A0B0-9EE0B100C5C5}"/>
            </c:ext>
          </c:extLst>
        </c:ser>
        <c:ser>
          <c:idx val="2"/>
          <c:order val="2"/>
          <c:tx>
            <c:strRef>
              <c:f>Planilha3!$I$148</c:f>
              <c:strCache>
                <c:ptCount val="1"/>
                <c:pt idx="0">
                  <c:v>RASGO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D-4694-A0B0-9EE0B100C5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D-4694-A0B0-9EE0B100C5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5D-4694-A0B0-9EE0B100C5C5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Planilha3!$F$149:$F$155</c15:sqref>
                  </c15:fullRef>
                </c:ext>
              </c:extLst>
              <c:f>Planilha3!$F$149:$F$154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Planilha3!$I$149:$I$155</c15:sqref>
                  </c15:fullRef>
                </c:ext>
              </c:extLst>
              <c:f>Planilha3!$I$149:$I$154</c:f>
              <c:numCache>
                <c:formatCode>0%</c:formatCode>
                <c:ptCount val="6"/>
                <c:pt idx="0">
                  <c:v>0</c:v>
                </c:pt>
                <c:pt idx="1">
                  <c:v>0.4375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Planilha3!$I$155</c15:sqref>
                  <c15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6F1A-4A97-B86A-1DAA783D1C9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7E5D-4694-A0B0-9EE0B100C5C5}"/>
            </c:ext>
          </c:extLst>
        </c:ser>
        <c:ser>
          <c:idx val="3"/>
          <c:order val="3"/>
          <c:tx>
            <c:strRef>
              <c:f>Planilha3!$J$148</c:f>
              <c:strCache>
                <c:ptCount val="1"/>
                <c:pt idx="0">
                  <c:v>PERFURO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D-4694-A0B0-9EE0B100C5C5}"/>
                </c:ext>
              </c:extLst>
            </c:dLbl>
            <c:dLbl>
              <c:idx val="4"/>
              <c:layout>
                <c:manualLayout>
                  <c:x val="2.13618157543391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D-4694-A0B0-9EE0B100C5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5D-4694-A0B0-9EE0B100C5C5}"/>
                </c:ext>
              </c:extLst>
            </c:dLbl>
            <c:spPr>
              <a:solidFill>
                <a:schemeClr val="tx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Planilha3!$F$149:$F$155</c15:sqref>
                  </c15:fullRef>
                </c:ext>
              </c:extLst>
              <c:f>Planilha3!$F$149:$F$154</c:f>
              <c:strCache>
                <c:ptCount val="6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LATEX</c:v>
                </c:pt>
                <c:pt idx="4">
                  <c:v>Látex e Neoprene</c:v>
                </c:pt>
                <c:pt idx="5">
                  <c:v>PU Tricotada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Planilha3!$J$149:$J$155</c15:sqref>
                  </c15:fullRef>
                </c:ext>
              </c:extLst>
              <c:f>Planilha3!$J$149:$J$154</c:f>
              <c:numCache>
                <c:formatCode>0%</c:formatCode>
                <c:ptCount val="6"/>
                <c:pt idx="0">
                  <c:v>0</c:v>
                </c:pt>
                <c:pt idx="1">
                  <c:v>6.25E-2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Planilha3!$J$155</c15:sqref>
                  <c15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6F1A-4A97-B86A-1DAA783D1C9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7E5D-4694-A0B0-9EE0B100C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gapDepth val="345"/>
        <c:shape val="box"/>
        <c:axId val="722886656"/>
        <c:axId val="722892416"/>
        <c:axId val="0"/>
      </c:bar3DChart>
      <c:catAx>
        <c:axId val="7228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alpha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2892416"/>
        <c:crosses val="autoZero"/>
        <c:auto val="1"/>
        <c:lblAlgn val="ctr"/>
        <c:lblOffset val="100"/>
        <c:noMultiLvlLbl val="0"/>
      </c:catAx>
      <c:valAx>
        <c:axId val="7228924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1" i="0" u="none" strike="noStrike" kern="1200" baseline="0">
                    <a:solidFill>
                      <a:srgbClr val="0E2841"/>
                    </a:solidFill>
                  </a:rPr>
                  <a:t>Com Suporte Têxtil e Resultado ≥ Nível 0</a:t>
                </a:r>
              </a:p>
            </c:rich>
          </c:tx>
          <c:layout>
            <c:manualLayout>
              <c:xMode val="edge"/>
              <c:yMode val="edge"/>
              <c:x val="1.0820346424990234E-2"/>
              <c:y val="4.3466944662596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722886656"/>
        <c:crosses val="autoZero"/>
        <c:crossBetween val="between"/>
      </c:valAx>
      <c:spPr>
        <a:noFill/>
        <a:ln w="25400">
          <a:noFill/>
        </a:ln>
        <a:effectLst>
          <a:outerShdw dist="25400" dir="5400000" algn="ctr" rotWithShape="0">
            <a:schemeClr val="bg1"/>
          </a:outerShdw>
          <a:softEdge rad="0"/>
        </a:effectLst>
      </c:spPr>
    </c:plotArea>
    <c:legend>
      <c:legendPos val="r"/>
      <c:layout>
        <c:manualLayout>
          <c:xMode val="edge"/>
          <c:yMode val="edge"/>
          <c:x val="0.83900117524752715"/>
          <c:y val="0.19092209029339399"/>
          <c:w val="0.13007852990338825"/>
          <c:h val="0.43974249147195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35663596011457E-2"/>
          <c:y val="0.14882556618533432"/>
          <c:w val="0.7829707007060398"/>
          <c:h val="0.658287722178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Planilha3!$M$148</c:f>
              <c:strCache>
                <c:ptCount val="1"/>
                <c:pt idx="0">
                  <c:v>K - Hidrox Sódio 40%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F64-425E-8F62-FC66170A22CB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Planilha3!$L$149:$L$155</c15:sqref>
                  </c15:fullRef>
                </c:ext>
              </c:extLst>
              <c:f>Planilha3!$L$149:$L$153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Planilha3!$M$149:$M$155</c15:sqref>
                  </c15:fullRef>
                </c:ext>
              </c:extLst>
              <c:f>Planilha3!$M$149:$M$153</c:f>
              <c:numCache>
                <c:formatCode>0%</c:formatCode>
                <c:ptCount val="5"/>
                <c:pt idx="0">
                  <c:v>1</c:v>
                </c:pt>
                <c:pt idx="1">
                  <c:v>0.91666666666666663</c:v>
                </c:pt>
                <c:pt idx="2">
                  <c:v>1</c:v>
                </c:pt>
                <c:pt idx="3">
                  <c:v>0.75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6-48AB-A930-6F36B4149189}"/>
            </c:ext>
          </c:extLst>
        </c:ser>
        <c:ser>
          <c:idx val="1"/>
          <c:order val="1"/>
          <c:tx>
            <c:strRef>
              <c:f>Planilha3!$N$148</c:f>
              <c:strCache>
                <c:ptCount val="1"/>
                <c:pt idx="0">
                  <c:v>L - Ác Sulfúrico 96%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-3.4443168771526979E-3"/>
                  <c:y val="0.110749185667752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F64-425E-8F62-FC66170A22CB}"/>
                </c:ext>
              </c:extLst>
            </c:dLbl>
            <c:dLbl>
              <c:idx val="1"/>
              <c:layout>
                <c:manualLayout>
                  <c:x val="-1.148105625717566E-3"/>
                  <c:y val="7.817589576547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64-425E-8F62-FC66170A22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56-48AB-A930-6F36B414918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Planilha3!$L$149:$L$155</c15:sqref>
                  </c15:fullRef>
                </c:ext>
              </c:extLst>
              <c:f>Planilha3!$L$149:$L$153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Planilha3!$N$149:$N$155</c15:sqref>
                  </c15:fullRef>
                </c:ext>
              </c:extLst>
              <c:f>Planilha3!$N$149:$N$153</c:f>
              <c:numCache>
                <c:formatCode>0%</c:formatCode>
                <c:ptCount val="5"/>
                <c:pt idx="0">
                  <c:v>0.7407407407407407</c:v>
                </c:pt>
                <c:pt idx="1">
                  <c:v>0.2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6-48AB-A930-6F36B4149189}"/>
            </c:ext>
          </c:extLst>
        </c:ser>
        <c:ser>
          <c:idx val="2"/>
          <c:order val="2"/>
          <c:tx>
            <c:strRef>
              <c:f>Planilha3!$O$148</c:f>
              <c:strCache>
                <c:ptCount val="1"/>
                <c:pt idx="0">
                  <c:v>M - Ácido Nítrico 65%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1.95439739413681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64-425E-8F62-FC66170A22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56-48AB-A930-6F36B41491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56-48AB-A930-6F36B41491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56-48AB-A930-6F36B4149189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Planilha3!$L$149:$L$155</c15:sqref>
                  </c15:fullRef>
                </c:ext>
              </c:extLst>
              <c:f>Planilha3!$L$149:$L$153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Planilha3!$O$149:$O$155</c15:sqref>
                  </c15:fullRef>
                </c:ext>
              </c:extLst>
              <c:f>Planilha3!$O$149:$O$153</c:f>
              <c:numCache>
                <c:formatCode>0%</c:formatCode>
                <c:ptCount val="5"/>
                <c:pt idx="0">
                  <c:v>0.88888888888888884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6-48AB-A930-6F36B4149189}"/>
            </c:ext>
          </c:extLst>
        </c:ser>
        <c:ser>
          <c:idx val="3"/>
          <c:order val="3"/>
          <c:tx>
            <c:strRef>
              <c:f>Planilha3!$P$148</c:f>
              <c:strCache>
                <c:ptCount val="1"/>
                <c:pt idx="0">
                  <c:v>N - Ácido Acético 99%</c:v>
                </c:pt>
              </c:strCache>
            </c:strRef>
          </c:tx>
          <c:spPr>
            <a:solidFill>
              <a:srgbClr val="0FE1D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56-48AB-A930-6F36B41491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56-48AB-A930-6F36B41491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56-48AB-A930-6F36B4149189}"/>
                </c:ext>
              </c:extLst>
            </c:dLbl>
            <c:dLbl>
              <c:idx val="4"/>
              <c:layout>
                <c:manualLayout>
                  <c:x val="2.2962112514351321E-3"/>
                  <c:y val="6.84039087947882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56-48AB-A930-6F36B4149189}"/>
                </c:ext>
              </c:extLst>
            </c:dLbl>
            <c:spPr>
              <a:solidFill>
                <a:srgbClr val="0FE1D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Planilha3!$L$149:$L$155</c15:sqref>
                  </c15:fullRef>
                </c:ext>
              </c:extLst>
              <c:f>Planilha3!$L$149:$L$153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Planilha3!$P$149:$P$155</c15:sqref>
                  </c15:fullRef>
                </c:ext>
              </c:extLst>
              <c:f>Planilha3!$P$149:$P$153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6-48AB-A930-6F36B4149189}"/>
            </c:ext>
          </c:extLst>
        </c:ser>
        <c:ser>
          <c:idx val="4"/>
          <c:order val="4"/>
          <c:tx>
            <c:strRef>
              <c:f>Planilha3!$Q$148</c:f>
              <c:strCache>
                <c:ptCount val="1"/>
                <c:pt idx="0">
                  <c:v>O - Hidróx. Amônio 25%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Planilha3!$L$149:$L$155</c15:sqref>
                  </c15:fullRef>
                </c:ext>
              </c:extLst>
              <c:f>Planilha3!$L$149:$L$153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Planilha3!$Q$149:$Q$155</c15:sqref>
                  </c15:fullRef>
                </c:ext>
              </c:extLst>
              <c:f>Planilha3!$Q$149:$Q$153</c:f>
              <c:numCache>
                <c:formatCode>0%</c:formatCode>
                <c:ptCount val="5"/>
                <c:pt idx="0">
                  <c:v>0.88888888888888884</c:v>
                </c:pt>
                <c:pt idx="1">
                  <c:v>0.85714285714285721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56-48AB-A930-6F36B4149189}"/>
            </c:ext>
          </c:extLst>
        </c:ser>
        <c:ser>
          <c:idx val="5"/>
          <c:order val="5"/>
          <c:tx>
            <c:strRef>
              <c:f>Planilha3!$R$148</c:f>
              <c:strCache>
                <c:ptCount val="1"/>
                <c:pt idx="0">
                  <c:v>P - Peróx Hidrogênio 30%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h="63500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64-425E-8F62-FC66170A22CB}"/>
                </c:ext>
              </c:extLst>
            </c:dLbl>
            <c:dLbl>
              <c:idx val="1"/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DF64-425E-8F62-FC66170A22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64-425E-8F62-FC66170A22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F64-425E-8F62-FC66170A22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64-425E-8F62-FC66170A2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Planilha3!$L$149:$L$155</c15:sqref>
                  </c15:fullRef>
                </c:ext>
              </c:extLst>
              <c:f>Planilha3!$L$149:$L$153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Planilha3!$R$149:$R$155</c15:sqref>
                  </c15:fullRef>
                </c:ext>
              </c:extLst>
              <c:f>Planilha3!$R$149:$R$153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56-48AB-A930-6F36B4149189}"/>
            </c:ext>
          </c:extLst>
        </c:ser>
        <c:ser>
          <c:idx val="6"/>
          <c:order val="6"/>
          <c:tx>
            <c:strRef>
              <c:f>Planilha3!$S$148</c:f>
              <c:strCache>
                <c:ptCount val="1"/>
                <c:pt idx="0">
                  <c:v>T - Formaldeído 37%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/>
              <a:bevelB w="3810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Planilha3!$L$149:$L$155</c15:sqref>
                  </c15:fullRef>
                </c:ext>
              </c:extLst>
              <c:f>Planilha3!$L$149:$L$153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Planilha3!$S$149:$S$155</c15:sqref>
                  </c15:fullRef>
                </c:ext>
              </c:extLst>
              <c:f>Planilha3!$S$149:$S$153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56-48AB-A930-6F36B4149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21"/>
        <c:axId val="1240633872"/>
        <c:axId val="1240631472"/>
      </c:bar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/>
                  <a:t>Com Suporte Têxtil e resultado ≥ Nível 4</a:t>
                </a:r>
              </a:p>
              <a:p>
                <a:pPr algn="ctr" rtl="0">
                  <a:defRPr b="1"/>
                </a:pPr>
                <a:endParaRPr lang="pt-BR" sz="1400" b="1"/>
              </a:p>
            </c:rich>
          </c:tx>
          <c:layout>
            <c:manualLayout>
              <c:xMode val="edge"/>
              <c:yMode val="edge"/>
              <c:x val="9.1848450057405284E-3"/>
              <c:y val="0.15627561619944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r"/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0" cap="flat" cmpd="sng" algn="ctr">
      <a:noFill/>
      <a:round/>
    </a:ln>
    <a:effectLst>
      <a:glow rad="127000">
        <a:schemeClr val="bg1"/>
      </a:glow>
      <a:outerShdw blurRad="50800" dist="50800" dir="5400000" sx="3000" sy="3000" algn="ctr" rotWithShape="0">
        <a:srgbClr val="000000">
          <a:alpha val="43137"/>
        </a:srgbClr>
      </a:outerShdw>
      <a:softEdge rad="0"/>
    </a:effectLst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sideWall>
    <c:back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4614341431620108E-6"/>
          <c:y val="7.4494101206632347E-4"/>
          <c:w val="0.99999050883729457"/>
          <c:h val="0.835939367513914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Planilha3!$B$158</c:f>
              <c:strCache>
                <c:ptCount val="1"/>
                <c:pt idx="0">
                  <c:v>ABRASÃO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Planilha3!$A$159:$A$162</c15:sqref>
                  </c15:fullRef>
                </c:ext>
              </c:extLst>
              <c:f>Planilha3!$A$159:$A$161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Planilha3!$B$159:$B$162</c15:sqref>
                  </c15:fullRef>
                </c:ext>
              </c:extLst>
              <c:f>Planilha3!$B$159:$B$161</c:f>
              <c:numCache>
                <c:formatCode>0%</c:formatCode>
                <c:ptCount val="3"/>
                <c:pt idx="0">
                  <c:v>1</c:v>
                </c:pt>
                <c:pt idx="1">
                  <c:v>0.83333333333333326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3-4431-AE85-24908AAC707E}"/>
            </c:ext>
          </c:extLst>
        </c:ser>
        <c:ser>
          <c:idx val="1"/>
          <c:order val="1"/>
          <c:tx>
            <c:strRef>
              <c:f>Planilha3!$C$158</c:f>
              <c:strCache>
                <c:ptCount val="1"/>
                <c:pt idx="0">
                  <c:v>CORTE </c:v>
                </c:pt>
              </c:strCache>
            </c:strRef>
          </c:tx>
          <c:spPr>
            <a:solidFill>
              <a:srgbClr val="0FE1D7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Planilha3!$A$159:$A$162</c15:sqref>
                  </c15:fullRef>
                </c:ext>
              </c:extLst>
              <c:f>Planilha3!$A$159:$A$161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Planilha3!$C$159:$C$162</c15:sqref>
                  </c15:fullRef>
                </c:ext>
              </c:extLst>
              <c:f>Planilha3!$C$159:$C$161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B3-4431-AE85-24908AAC707E}"/>
            </c:ext>
          </c:extLst>
        </c:ser>
        <c:ser>
          <c:idx val="2"/>
          <c:order val="2"/>
          <c:tx>
            <c:strRef>
              <c:f>Planilha3!$D$158</c:f>
              <c:strCache>
                <c:ptCount val="1"/>
                <c:pt idx="0">
                  <c:v>RASGO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2-472F-81CE-E0DD6F19AAED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Planilha3!$A$159:$A$162</c15:sqref>
                  </c15:fullRef>
                </c:ext>
              </c:extLst>
              <c:f>Planilha3!$A$159:$A$161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Planilha3!$D$159:$D$162</c15:sqref>
                  </c15:fullRef>
                </c:ext>
              </c:extLst>
              <c:f>Planilha3!$D$159:$D$161</c:f>
              <c:numCache>
                <c:formatCode>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Planilha3!$D$162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ABB-445D-BA3A-4276E4FD7E5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47B3-4431-AE85-24908AAC707E}"/>
            </c:ext>
          </c:extLst>
        </c:ser>
        <c:ser>
          <c:idx val="3"/>
          <c:order val="3"/>
          <c:tx>
            <c:strRef>
              <c:f>Planilha3!$E$158</c:f>
              <c:strCache>
                <c:ptCount val="1"/>
                <c:pt idx="0">
                  <c:v>PERFURO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2-472F-81CE-E0DD6F19AAED}"/>
                </c:ext>
              </c:extLst>
            </c:dLbl>
            <c:dLbl>
              <c:idx val="1"/>
              <c:spPr>
                <a:solidFill>
                  <a:srgbClr val="0070C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C2-472F-81CE-E0DD6F19AA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2-472F-81CE-E0DD6F19A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Planilha3!$A$159:$A$162</c15:sqref>
                  </c15:fullRef>
                </c:ext>
              </c:extLst>
              <c:f>Planilha3!$A$159:$A$161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Planilha3!$E$159:$E$162</c15:sqref>
                  </c15:fullRef>
                </c:ext>
              </c:extLst>
              <c:f>Planilha3!$E$159:$E$161</c:f>
              <c:numCache>
                <c:formatCode>0%</c:formatCode>
                <c:ptCount val="3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Planilha3!$E$162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CABB-445D-BA3A-4276E4FD7E5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47B3-4431-AE85-24908AAC7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gapDepth val="345"/>
        <c:shape val="box"/>
        <c:axId val="722886656"/>
        <c:axId val="722892416"/>
        <c:axId val="0"/>
      </c:bar3DChart>
      <c:catAx>
        <c:axId val="7228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alpha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2892416"/>
        <c:crosses val="autoZero"/>
        <c:auto val="1"/>
        <c:lblAlgn val="ctr"/>
        <c:lblOffset val="100"/>
        <c:noMultiLvlLbl val="0"/>
      </c:catAx>
      <c:valAx>
        <c:axId val="7228924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1" i="0" u="none" strike="noStrike" kern="1200" baseline="0">
                    <a:solidFill>
                      <a:srgbClr val="0E2841"/>
                    </a:solidFill>
                  </a:rPr>
                  <a:t>Sem Suporte Têxtil e resultado ≥ Nível 2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>
                    <a:solidFill>
                      <a:srgbClr val="0E2841"/>
                    </a:solidFill>
                  </a:defRPr>
                </a:pPr>
                <a:endParaRPr lang="pt-BR" sz="1050"/>
              </a:p>
            </c:rich>
          </c:tx>
          <c:layout>
            <c:manualLayout>
              <c:xMode val="edge"/>
              <c:yMode val="edge"/>
              <c:x val="1.9678174792972297E-3"/>
              <c:y val="0.12196130776766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5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722886656"/>
        <c:crosses val="autoZero"/>
        <c:crossBetween val="between"/>
      </c:valAx>
      <c:spPr>
        <a:noFill/>
        <a:ln w="25400">
          <a:noFill/>
        </a:ln>
        <a:effectLst>
          <a:outerShdw dist="25400" dir="5400000" algn="ctr" rotWithShape="0">
            <a:schemeClr val="bg1"/>
          </a:outerShdw>
          <a:softEdge rad="0"/>
        </a:effectLst>
      </c:spPr>
    </c:plotArea>
    <c:legend>
      <c:legendPos val="r"/>
      <c:layout>
        <c:manualLayout>
          <c:xMode val="edge"/>
          <c:yMode val="edge"/>
          <c:x val="0.86992157087211808"/>
          <c:y val="0.31039670041244849"/>
          <c:w val="0.10974801047065377"/>
          <c:h val="0.39479723737604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sideWall>
    <c:backWall>
      <c:thickness val="0"/>
      <c:spPr>
        <a:noFill/>
        <a:ln w="25400">
          <a:noFill/>
        </a:ln>
        <a:effectLst>
          <a:outerShdw blurRad="266700" dist="1117600" dir="5400000" sx="1000" sy="1000" algn="ctr" rotWithShape="0">
            <a:schemeClr val="bg1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4623338748616128E-6"/>
          <c:y val="7.4507357781030195E-4"/>
          <c:w val="0.93576086789831447"/>
          <c:h val="0.835939367513914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Planilha3!$G$158</c:f>
              <c:strCache>
                <c:ptCount val="1"/>
                <c:pt idx="0">
                  <c:v>ABRASÃO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3-4A14-BE99-E7AD855042E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Planilha3!$F$159:$F$162</c15:sqref>
                  </c15:fullRef>
                </c:ext>
              </c:extLst>
              <c:f>Planilha3!$F$159:$F$161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Planilha3!$G$159:$G$162</c15:sqref>
                  </c15:fullRef>
                </c:ext>
              </c:extLst>
              <c:f>Planilha3!$G$159:$G$161</c:f>
              <c:numCache>
                <c:formatCode>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Planilha3!$G$162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D1B-45EF-9B02-AD3E9F3E549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FCA3-4A14-BE99-E7AD855042E3}"/>
            </c:ext>
          </c:extLst>
        </c:ser>
        <c:ser>
          <c:idx val="1"/>
          <c:order val="1"/>
          <c:tx>
            <c:strRef>
              <c:f>Planilha3!$H$158</c:f>
              <c:strCache>
                <c:ptCount val="1"/>
                <c:pt idx="0">
                  <c:v>CORTE </c:v>
                </c:pt>
              </c:strCache>
            </c:strRef>
          </c:tx>
          <c:spPr>
            <a:solidFill>
              <a:srgbClr val="0FE1D7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3-4A14-BE99-E7AD855042E3}"/>
                </c:ext>
              </c:extLst>
            </c:dLbl>
            <c:spPr>
              <a:solidFill>
                <a:srgbClr val="0FE1D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Planilha3!$F$159:$F$162</c15:sqref>
                  </c15:fullRef>
                </c:ext>
              </c:extLst>
              <c:f>Planilha3!$F$159:$F$161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Planilha3!$H$159:$H$162</c15:sqref>
                  </c15:fullRef>
                </c:ext>
              </c:extLst>
              <c:f>Planilha3!$H$159:$H$161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3-4A14-BE99-E7AD855042E3}"/>
            </c:ext>
          </c:extLst>
        </c:ser>
        <c:ser>
          <c:idx val="2"/>
          <c:order val="2"/>
          <c:tx>
            <c:strRef>
              <c:f>Planilha3!$I$158</c:f>
              <c:strCache>
                <c:ptCount val="1"/>
                <c:pt idx="0">
                  <c:v>RASGO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Planilha3!$F$159:$F$162</c15:sqref>
                  </c15:fullRef>
                </c:ext>
              </c:extLst>
              <c:f>Planilha3!$F$159:$F$161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Planilha3!$I$159:$I$162</c15:sqref>
                  </c15:fullRef>
                </c:ext>
              </c:extLst>
              <c:f>Planilha3!$I$159:$I$161</c:f>
              <c:numCache>
                <c:formatCode>0%</c:formatCode>
                <c:ptCount val="3"/>
                <c:pt idx="0">
                  <c:v>0.33333333333333331</c:v>
                </c:pt>
                <c:pt idx="1">
                  <c:v>0.91666666666666663</c:v>
                </c:pt>
                <c:pt idx="2">
                  <c:v>0.8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Planilha3!$I$162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ED1B-45EF-9B02-AD3E9F3E549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FCA3-4A14-BE99-E7AD855042E3}"/>
            </c:ext>
          </c:extLst>
        </c:ser>
        <c:ser>
          <c:idx val="3"/>
          <c:order val="3"/>
          <c:tx>
            <c:strRef>
              <c:f>Planilha3!$J$158</c:f>
              <c:strCache>
                <c:ptCount val="1"/>
                <c:pt idx="0">
                  <c:v>PERFURO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3322799264908579E-17"/>
                  <c:y val="0.20341219960662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A3-4A14-BE99-E7AD855042E3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Planilha3!$F$159:$F$162</c15:sqref>
                  </c15:fullRef>
                </c:ext>
              </c:extLst>
              <c:f>Planilha3!$F$159:$F$161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Planilha3!$J$159:$J$162</c15:sqref>
                  </c15:fullRef>
                </c:ext>
              </c:extLst>
              <c:f>Planilha3!$J$159:$J$161</c:f>
              <c:numCache>
                <c:formatCode>0%</c:formatCode>
                <c:ptCount val="3"/>
                <c:pt idx="0">
                  <c:v>0.33333333333333331</c:v>
                </c:pt>
                <c:pt idx="1">
                  <c:v>0.16666666666666666</c:v>
                </c:pt>
                <c:pt idx="2">
                  <c:v>0.2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Planilha3!$J$162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D1B-45EF-9B02-AD3E9F3E549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FCA3-4A14-BE99-E7AD85504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gapDepth val="345"/>
        <c:shape val="box"/>
        <c:axId val="722886656"/>
        <c:axId val="722892416"/>
        <c:axId val="0"/>
      </c:bar3DChart>
      <c:catAx>
        <c:axId val="7228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alpha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2892416"/>
        <c:crosses val="autoZero"/>
        <c:auto val="1"/>
        <c:lblAlgn val="ctr"/>
        <c:lblOffset val="100"/>
        <c:noMultiLvlLbl val="0"/>
      </c:catAx>
      <c:valAx>
        <c:axId val="7228924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>
                    <a:solidFill>
                      <a:srgbClr val="0E2841"/>
                    </a:solidFill>
                  </a:rPr>
                  <a:t>Sem Suporte Têxtil e resultado = 0</a:t>
                </a:r>
              </a:p>
            </c:rich>
          </c:tx>
          <c:layout>
            <c:manualLayout>
              <c:xMode val="edge"/>
              <c:yMode val="edge"/>
              <c:x val="6.4032265905938539E-3"/>
              <c:y val="0.12837122465547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722886656"/>
        <c:crosses val="autoZero"/>
        <c:crossBetween val="between"/>
      </c:valAx>
      <c:spPr>
        <a:noFill/>
        <a:ln w="25400">
          <a:noFill/>
        </a:ln>
        <a:effectLst>
          <a:outerShdw dist="25400" dir="5400000" algn="ctr" rotWithShape="0">
            <a:schemeClr val="bg1"/>
          </a:outerShdw>
          <a:softEdge rad="0"/>
        </a:effectLst>
      </c:spPr>
    </c:plotArea>
    <c:legend>
      <c:legendPos val="r"/>
      <c:layout>
        <c:manualLayout>
          <c:xMode val="edge"/>
          <c:yMode val="edge"/>
          <c:x val="0.86992157087211808"/>
          <c:y val="0.31039670041244849"/>
          <c:w val="0.10974801047065377"/>
          <c:h val="0.39479723737604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blurRad="508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solidFill>
          <a:schemeClr val="bg2"/>
        </a:solidFill>
        <a:ln w="25400">
          <a:noFill/>
        </a:ln>
        <a:effectLst>
          <a:outerShdw blurRad="508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2.0769975565377567E-2"/>
          <c:y val="1.0711131629218034E-2"/>
          <c:w val="0.80923290982296192"/>
          <c:h val="0.88065537239190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Planilha3!$BK$150</c:f>
              <c:strCache>
                <c:ptCount val="1"/>
                <c:pt idx="0">
                  <c:v>K - Hidrox Sódio 40%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 h="38100" prst="coolSlant"/>
              <a:bevelB w="38100" h="381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7-4A1F-AA3E-3F7D83584E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7-4A1F-AA3E-3F7D83584EC5}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Planilha3!$BJ$151:$BJ$153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f>Planilha3!$BK$151:$BK$153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7-4D99-BC11-62784A40D7CD}"/>
            </c:ext>
          </c:extLst>
        </c:ser>
        <c:ser>
          <c:idx val="1"/>
          <c:order val="1"/>
          <c:tx>
            <c:strRef>
              <c:f>Planilha3!$BL$150</c:f>
              <c:strCache>
                <c:ptCount val="1"/>
                <c:pt idx="0">
                  <c:v>L - Ác Sulfúrico 96%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 h="38100"/>
              <a:bevelB w="38100" h="38100"/>
            </a:sp3d>
          </c:spPr>
          <c:invertIfNegative val="0"/>
          <c:dLbls>
            <c:dLbl>
              <c:idx val="0"/>
              <c:layout>
                <c:manualLayout>
                  <c:x val="-8.9689404119264128E-18"/>
                  <c:y val="0.17251459446301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7-4D99-BC11-62784A40D7CD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  <a:alpha val="97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Planilha3!$BJ$151:$BJ$153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f>Planilha3!$BL$151:$BL$153</c:f>
              <c:numCache>
                <c:formatCode>0%</c:formatCode>
                <c:ptCount val="3"/>
                <c:pt idx="0">
                  <c:v>0.8</c:v>
                </c:pt>
                <c:pt idx="1">
                  <c:v>0.44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7-4D99-BC11-62784A40D7CD}"/>
            </c:ext>
          </c:extLst>
        </c:ser>
        <c:ser>
          <c:idx val="2"/>
          <c:order val="2"/>
          <c:tx>
            <c:strRef>
              <c:f>Planilha3!$BM$150</c:f>
              <c:strCache>
                <c:ptCount val="1"/>
                <c:pt idx="0">
                  <c:v>M - Ácido Nítrico 65%</c:v>
                </c:pt>
              </c:strCache>
            </c:strRef>
          </c:tx>
          <c:spPr>
            <a:solidFill>
              <a:srgbClr val="ABE9FF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 h="38100"/>
              <a:bevelB w="38100" h="38100"/>
            </a:sp3d>
          </c:spPr>
          <c:invertIfNegative val="0"/>
          <c:dLbls>
            <c:dLbl>
              <c:idx val="0"/>
              <c:layout>
                <c:manualLayout>
                  <c:x val="5.9377860286855665E-3"/>
                  <c:y val="6.2055772557721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7-4D99-BC11-62784A40D7CD}"/>
                </c:ext>
              </c:extLst>
            </c:dLbl>
            <c:dLbl>
              <c:idx val="1"/>
              <c:layout>
                <c:manualLayout>
                  <c:x val="3.9585240191237232E-3"/>
                  <c:y val="7.239840131734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B7-4D99-BC11-62784A40D7CD}"/>
                </c:ext>
              </c:extLst>
            </c:dLbl>
            <c:dLbl>
              <c:idx val="2"/>
              <c:layout>
                <c:manualLayout>
                  <c:x val="1.9792620095617892E-3"/>
                  <c:y val="5.51606867179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B7-4D99-BC11-62784A40D7CD}"/>
                </c:ext>
              </c:extLst>
            </c:dLbl>
            <c:spPr>
              <a:solidFill>
                <a:srgbClr val="ABE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Planilha3!$BJ$151:$BJ$153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f>Planilha3!$BM$151:$BM$153</c:f>
              <c:numCache>
                <c:formatCode>0%</c:formatCode>
                <c:ptCount val="3"/>
                <c:pt idx="0">
                  <c:v>1</c:v>
                </c:pt>
                <c:pt idx="1">
                  <c:v>0.4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7-4D99-BC11-62784A40D7CD}"/>
            </c:ext>
          </c:extLst>
        </c:ser>
        <c:ser>
          <c:idx val="3"/>
          <c:order val="3"/>
          <c:tx>
            <c:strRef>
              <c:f>Planilha3!$BN$150</c:f>
              <c:strCache>
                <c:ptCount val="1"/>
                <c:pt idx="0">
                  <c:v>N - Ácido Acético 99%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7-4D99-BC11-62784A40D7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7-4D99-BC11-62784A40D7CD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Planilha3!$BJ$151:$BJ$153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f>Planilha3!$BN$151:$BN$153</c:f>
              <c:numCache>
                <c:formatCode>0%</c:formatCode>
                <c:ptCount val="3"/>
                <c:pt idx="0">
                  <c:v>0</c:v>
                </c:pt>
                <c:pt idx="1">
                  <c:v>0.17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B7-4D99-BC11-62784A40D7CD}"/>
            </c:ext>
          </c:extLst>
        </c:ser>
        <c:ser>
          <c:idx val="4"/>
          <c:order val="4"/>
          <c:tx>
            <c:strRef>
              <c:f>Planilha3!$BO$150</c:f>
              <c:strCache>
                <c:ptCount val="1"/>
                <c:pt idx="0">
                  <c:v>O - Hidróx. Amônio 25%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38100" h="38100"/>
              <a:bevelB w="38100" h="38100"/>
            </a:sp3d>
          </c:spPr>
          <c:invertIfNegative val="0"/>
          <c:dLbls>
            <c:delete val="1"/>
          </c:dLbls>
          <c:cat>
            <c:strRef>
              <c:f>Planilha3!$BJ$151:$BJ$153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f>Planilha3!$BO$151:$BO$153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B7-4D99-BC11-62784A40D7CD}"/>
            </c:ext>
          </c:extLst>
        </c:ser>
        <c:ser>
          <c:idx val="5"/>
          <c:order val="5"/>
          <c:tx>
            <c:strRef>
              <c:f>Planilha3!$BP$150</c:f>
              <c:strCache>
                <c:ptCount val="1"/>
                <c:pt idx="0">
                  <c:v>P - Peróx Hidrogênio 30%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innerShdw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25400" h="44450" prst="angle"/>
              <a:bevelB w="82550" h="0"/>
            </a:sp3d>
          </c:spPr>
          <c:invertIfNegative val="0"/>
          <c:dLbls>
            <c:dLbl>
              <c:idx val="0"/>
              <c:layout>
                <c:manualLayout>
                  <c:x val="5.9377860286855847E-3"/>
                  <c:y val="0.14479680263468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7-4A1F-AA3E-3F7D83584EC5}"/>
                </c:ext>
              </c:extLst>
            </c:dLbl>
            <c:dLbl>
              <c:idx val="1"/>
              <c:layout>
                <c:manualLayout>
                  <c:x val="-7.2572101991486559E-17"/>
                  <c:y val="0.13790171679493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7-4A1F-AA3E-3F7D83584EC5}"/>
                </c:ext>
              </c:extLst>
            </c:dLbl>
            <c:dLbl>
              <c:idx val="2"/>
              <c:layout>
                <c:manualLayout>
                  <c:x val="-1.4514420398297312E-16"/>
                  <c:y val="0.13790171679493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7-4A1F-AA3E-3F7D83584EC5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Planilha3!$BJ$151:$BJ$153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f>Planilha3!$BP$151:$BP$153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B7-4D99-BC11-62784A40D7CD}"/>
            </c:ext>
          </c:extLst>
        </c:ser>
        <c:ser>
          <c:idx val="6"/>
          <c:order val="6"/>
          <c:tx>
            <c:strRef>
              <c:f>Planilha3!$BQ$150</c:f>
              <c:strCache>
                <c:ptCount val="1"/>
                <c:pt idx="0">
                  <c:v>T - Formaldeído 37%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 h="38100"/>
              <a:bevelB w="38100" h="38100"/>
            </a:sp3d>
          </c:spPr>
          <c:invertIfNegative val="0"/>
          <c:dLbls>
            <c:delete val="1"/>
          </c:dLbls>
          <c:cat>
            <c:strRef>
              <c:f>Planilha3!$BJ$151:$BJ$153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f>Planilha3!$BQ$151:$BQ$153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B7-4D99-BC11-62784A40D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9"/>
        <c:gapDepth val="0"/>
        <c:shape val="box"/>
        <c:axId val="1240633872"/>
        <c:axId val="1240631472"/>
        <c:axId val="0"/>
      </c:bar3D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>
                    <a:solidFill>
                      <a:srgbClr val="0E2841"/>
                    </a:solidFill>
                  </a:rPr>
                  <a:t>Sem Suporte Têxtil e resultado ≥ Nível 4</a:t>
                </a:r>
              </a:p>
            </c:rich>
          </c:tx>
          <c:layout>
            <c:manualLayout>
              <c:xMode val="edge"/>
              <c:yMode val="edge"/>
              <c:x val="1.2535872357291858E-2"/>
              <c:y val="9.52220511017321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63927639034762"/>
          <c:y val="0.20270786281850292"/>
          <c:w val="0.16178056982017608"/>
          <c:h val="0.5334525207529289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>
          <a:glow>
            <a:schemeClr val="accent1"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1">
          <a:alpha val="40000"/>
        </a:schemeClr>
      </a:glow>
    </a:effectLst>
    <a:scene3d>
      <a:camera prst="orthographicFront"/>
      <a:lightRig rig="threePt" dir="t"/>
    </a:scene3d>
    <a:sp3d>
      <a:bevelB w="5715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blurRad="508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solidFill>
          <a:schemeClr val="bg2"/>
        </a:solidFill>
        <a:ln w="25400">
          <a:noFill/>
        </a:ln>
        <a:effectLst>
          <a:outerShdw blurRad="508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1.018410782958965E-2"/>
          <c:y val="4.038652139099326E-3"/>
          <c:w val="0.84006159422049265"/>
          <c:h val="0.810943056065596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Planilha3!$BK$157</c:f>
              <c:strCache>
                <c:ptCount val="1"/>
                <c:pt idx="0">
                  <c:v>A - Metanol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0"/>
              <c:layout>
                <c:manualLayout>
                  <c:x val="4.8815424404076418E-3"/>
                  <c:y val="8.8031349896016395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AF-468D-8791-4BD0162AD7F8}"/>
                </c:ext>
              </c:extLst>
            </c:dLbl>
            <c:dLbl>
              <c:idx val="1"/>
              <c:layout>
                <c:manualLayout>
                  <c:x val="3.1626368571956152E-3"/>
                  <c:y val="-3.7038918327483822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E-41FA-982C-146E8C792C69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Planilha3!$BJ$158:$BJ$161</c15:sqref>
                  </c15:fullRef>
                </c:ext>
              </c:extLst>
              <c:f>Planilha3!$BJ$158:$BJ$160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Planilha3!$BK$158:$BK$161</c15:sqref>
                  </c15:fullRef>
                </c:ext>
              </c:extLst>
              <c:f>Planilha3!$BK$158:$BK$160</c:f>
              <c:numCache>
                <c:formatCode>0%</c:formatCode>
                <c:ptCount val="3"/>
                <c:pt idx="0">
                  <c:v>0.75</c:v>
                </c:pt>
                <c:pt idx="1">
                  <c:v>0.22222222222222221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F-468D-8791-4BD0162AD7F8}"/>
            </c:ext>
          </c:extLst>
        </c:ser>
        <c:ser>
          <c:idx val="1"/>
          <c:order val="1"/>
          <c:tx>
            <c:strRef>
              <c:f>Planilha3!$BL$157</c:f>
              <c:strCache>
                <c:ptCount val="1"/>
                <c:pt idx="0">
                  <c:v>B - Acetona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0"/>
              <c:spPr>
                <a:solidFill>
                  <a:schemeClr val="tx2">
                    <a:lumMod val="50000"/>
                    <a:lumOff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AF-468D-8791-4BD0162AD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Planilha3!$BJ$158:$BJ$161</c15:sqref>
                  </c15:fullRef>
                </c:ext>
              </c:extLst>
              <c:f>Planilha3!$BJ$158:$BJ$160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Planilha3!$BL$158:$BL$161</c15:sqref>
                  </c15:fullRef>
                </c:ext>
              </c:extLst>
              <c:f>Planilha3!$BL$158:$BL$160</c:f>
              <c:numCache>
                <c:formatCode>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F-468D-8791-4BD0162AD7F8}"/>
            </c:ext>
          </c:extLst>
        </c:ser>
        <c:ser>
          <c:idx val="2"/>
          <c:order val="2"/>
          <c:tx>
            <c:strRef>
              <c:f>Planilha3!$BM$157</c:f>
              <c:strCache>
                <c:ptCount val="1"/>
                <c:pt idx="0">
                  <c:v>F - Tolueno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Planilha3!$BJ$158:$BJ$161</c15:sqref>
                  </c15:fullRef>
                </c:ext>
              </c:extLst>
              <c:f>Planilha3!$BJ$158:$BJ$160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Planilha3!$BM$158:$BM$161</c15:sqref>
                  </c15:fullRef>
                </c:ext>
              </c:extLst>
              <c:f>Planilha3!$BM$158:$BM$160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AF-468D-8791-4BD0162AD7F8}"/>
            </c:ext>
          </c:extLst>
        </c:ser>
        <c:ser>
          <c:idx val="3"/>
          <c:order val="3"/>
          <c:tx>
            <c:strRef>
              <c:f>Planilha3!$BN$157</c:f>
              <c:strCache>
                <c:ptCount val="1"/>
                <c:pt idx="0">
                  <c:v>G - Dietilamina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Planilha3!$BJ$158:$BJ$161</c15:sqref>
                  </c15:fullRef>
                </c:ext>
              </c:extLst>
              <c:f>Planilha3!$BJ$158:$BJ$160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Planilha3!$BN$158:$BN$161</c15:sqref>
                  </c15:fullRef>
                </c:ext>
              </c:extLst>
              <c:f>Planilha3!$BN$158:$BN$160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AF-468D-8791-4BD0162AD7F8}"/>
            </c:ext>
          </c:extLst>
        </c:ser>
        <c:ser>
          <c:idx val="4"/>
          <c:order val="4"/>
          <c:tx>
            <c:strRef>
              <c:f>Planilha3!$BO$157</c:f>
              <c:strCache>
                <c:ptCount val="1"/>
                <c:pt idx="0">
                  <c:v>H - Tetrahidrofurano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Planilha3!$BJ$158:$BJ$161</c15:sqref>
                  </c15:fullRef>
                </c:ext>
              </c:extLst>
              <c:f>Planilha3!$BJ$158:$BJ$160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Planilha3!$BO$158:$BO$161</c15:sqref>
                  </c15:fullRef>
                </c:ext>
              </c:extLst>
              <c:f>Planilha3!$BO$158:$BO$160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9AF-468D-8791-4BD0162AD7F8}"/>
            </c:ext>
          </c:extLst>
        </c:ser>
        <c:ser>
          <c:idx val="5"/>
          <c:order val="5"/>
          <c:tx>
            <c:strRef>
              <c:f>Planilha3!$BP$157</c:f>
              <c:strCache>
                <c:ptCount val="1"/>
                <c:pt idx="0">
                  <c:v>I - Acet Etila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1"/>
              <c:layout>
                <c:manualLayout>
                  <c:x val="-2.7081972316984584E-2"/>
                  <c:y val="0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AF-468D-8791-4BD0162AD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Planilha3!$BJ$158:$BJ$161</c15:sqref>
                  </c15:fullRef>
                </c:ext>
              </c:extLst>
              <c:f>Planilha3!$BJ$158:$BJ$160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Planilha3!$BP$158:$BP$161</c15:sqref>
                  </c15:fullRef>
                </c:ext>
              </c:extLst>
              <c:f>Planilha3!$BP$158:$BP$160</c:f>
              <c:numCache>
                <c:formatCode>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AF-468D-8791-4BD0162AD7F8}"/>
            </c:ext>
          </c:extLst>
        </c:ser>
        <c:ser>
          <c:idx val="6"/>
          <c:order val="6"/>
          <c:tx>
            <c:strRef>
              <c:f>Planilha3!$BQ$157</c:f>
              <c:strCache>
                <c:ptCount val="1"/>
                <c:pt idx="0">
                  <c:v>J - n-Heptano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1"/>
              <c:layout>
                <c:manualLayout>
                  <c:x val="7.2347401850713818E-3"/>
                  <c:y val="8.9177217035700057E-2"/>
                </c:manualLayout>
              </c:layout>
              <c:spPr>
                <a:solidFill>
                  <a:schemeClr val="accent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AF-468D-8791-4BD0162AD7F8}"/>
                </c:ext>
              </c:extLst>
            </c:dLbl>
            <c:dLbl>
              <c:idx val="2"/>
              <c:layout>
                <c:manualLayout>
                  <c:x val="8.3062340579472382E-3"/>
                  <c:y val="4.4723087242667672E-2"/>
                </c:manualLayout>
              </c:layout>
              <c:spPr>
                <a:solidFill>
                  <a:schemeClr val="tx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AF-468D-8791-4BD0162AD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Planilha3!$BJ$158:$BJ$161</c15:sqref>
                  </c15:fullRef>
                </c:ext>
              </c:extLst>
              <c:f>Planilha3!$BJ$158:$BJ$160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Planilha3!$BQ$158:$BQ$161</c15:sqref>
                  </c15:fullRef>
                </c:ext>
              </c:extLst>
              <c:f>Planilha3!$BQ$158:$BQ$160</c:f>
              <c:numCache>
                <c:formatCode>0%</c:formatCode>
                <c:ptCount val="3"/>
                <c:pt idx="0">
                  <c:v>0</c:v>
                </c:pt>
                <c:pt idx="1">
                  <c:v>0.8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9AF-468D-8791-4BD0162AD7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gapDepth val="0"/>
        <c:shape val="box"/>
        <c:axId val="1240633872"/>
        <c:axId val="1240631472"/>
        <c:axId val="0"/>
      </c:bar3D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>
                    <a:solidFill>
                      <a:srgbClr val="0E2841"/>
                    </a:solidFill>
                  </a:rPr>
                  <a:t>Sem Suporte Têxtil e resultado ≥ Nível 4</a:t>
                </a:r>
              </a:p>
            </c:rich>
          </c:tx>
          <c:layout>
            <c:manualLayout>
              <c:xMode val="edge"/>
              <c:yMode val="edge"/>
              <c:x val="1.5952798664256145E-4"/>
              <c:y val="0.1399172099756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15971794525557"/>
          <c:y val="0.24432717425662207"/>
          <c:w val="0.15192209038317281"/>
          <c:h val="0.4429968859602327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>
          <a:glow>
            <a:schemeClr val="accent1"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1">
          <a:alpha val="40000"/>
        </a:schemeClr>
      </a:glow>
    </a:effectLst>
    <a:scene3d>
      <a:camera prst="orthographicFront"/>
      <a:lightRig rig="threePt" dir="t"/>
    </a:scene3d>
    <a:sp3d>
      <a:bevelB w="5715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blurRad="508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solidFill>
          <a:schemeClr val="bg2"/>
        </a:solidFill>
        <a:ln w="25400">
          <a:noFill/>
        </a:ln>
        <a:effectLst>
          <a:outerShdw blurRad="50800"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7.1924917621716872E-4"/>
          <c:y val="0"/>
          <c:w val="0.99805159951055278"/>
          <c:h val="0.903199810962818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Planilha3!$BS$157</c:f>
              <c:strCache>
                <c:ptCount val="1"/>
                <c:pt idx="0">
                  <c:v>A - Metanol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C-4E0D-A9BB-7C05F191DA94}"/>
                </c:ext>
              </c:extLst>
            </c:dLbl>
            <c:dLbl>
              <c:idx val="1"/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0B8C-4E0D-A9BB-7C05F191DA94}"/>
                </c:ext>
              </c:extLst>
            </c:dLbl>
            <c:dLbl>
              <c:idx val="2"/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F7-46CF-84AD-05BCB2D5D129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Planilha3!$BR$158:$BR$160</c15:sqref>
                  </c15:fullRef>
                </c:ext>
              </c:extLst>
              <c:f>Planilha3!$BR$158:$BR$160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Planilha3!$BU$158:$BU$161</c15:sqref>
                  </c15:fullRef>
                </c:ext>
              </c:extLst>
              <c:f>Planilha3!$BU$158:$BU$160</c:f>
              <c:numCache>
                <c:formatCode>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Planilha3!$BU$161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AF7-46CF-84AD-05BCB2D5D12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0B8C-4E0D-A9BB-7C05F191DA94}"/>
            </c:ext>
          </c:extLst>
        </c:ser>
        <c:ser>
          <c:idx val="1"/>
          <c:order val="1"/>
          <c:tx>
            <c:strRef>
              <c:f>Planilha3!$BT$157</c:f>
              <c:strCache>
                <c:ptCount val="1"/>
                <c:pt idx="0">
                  <c:v>B - Acetona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F7-46CF-84AD-05BCB2D5D1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C-4E0D-A9BB-7C05F191DA94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Planilha3!$BR$158:$BR$160</c15:sqref>
                  </c15:fullRef>
                </c:ext>
              </c:extLst>
              <c:f>Planilha3!$BR$158:$BR$160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Planilha3!$BV$158:$BV$161</c15:sqref>
                  </c15:fullRef>
                </c:ext>
              </c:extLst>
              <c:f>Planilha3!$BV$158:$BV$160</c:f>
              <c:numCache>
                <c:formatCode>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8C-4E0D-A9BB-7C05F191DA94}"/>
            </c:ext>
          </c:extLst>
        </c:ser>
        <c:ser>
          <c:idx val="2"/>
          <c:order val="2"/>
          <c:tx>
            <c:strRef>
              <c:f>Planilha3!$BU$157</c:f>
              <c:strCache>
                <c:ptCount val="1"/>
                <c:pt idx="0">
                  <c:v>F - Tolueno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C-4E0D-A9BB-7C05F191DA94}"/>
                </c:ext>
              </c:extLst>
            </c:dLbl>
            <c:dLbl>
              <c:idx val="1"/>
              <c:layout>
                <c:manualLayout>
                  <c:x val="-5.8032797822109823E-3"/>
                  <c:y val="8.2565579092705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C-4E0D-A9BB-7C05F191DA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C-4E0D-A9BB-7C05F191DA94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Planilha3!$BR$158:$BR$160</c15:sqref>
                  </c15:fullRef>
                </c:ext>
              </c:extLst>
              <c:f>Planilha3!$BR$158:$BR$160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Planilha3!$BW$158:$BW$161</c15:sqref>
                  </c15:fullRef>
                </c:ext>
              </c:extLst>
              <c:f>Planilha3!$BW$158:$BW$160</c:f>
              <c:numCache>
                <c:formatCode>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Planilha3!$BW$161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AF7-46CF-84AD-05BCB2D5D12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0B8C-4E0D-A9BB-7C05F191DA94}"/>
            </c:ext>
          </c:extLst>
        </c:ser>
        <c:ser>
          <c:idx val="3"/>
          <c:order val="3"/>
          <c:tx>
            <c:strRef>
              <c:f>Planilha3!$BV$157</c:f>
              <c:strCache>
                <c:ptCount val="1"/>
                <c:pt idx="0">
                  <c:v>G - Dietilamina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C-4E0D-A9BB-7C05F191DA94}"/>
                </c:ext>
              </c:extLst>
            </c:dLbl>
            <c:dLbl>
              <c:idx val="1"/>
              <c:layout>
                <c:manualLayout>
                  <c:x val="1.6963923448829001E-2"/>
                  <c:y val="-5.1061495043347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7-46CF-84AD-05BCB2D5D1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8C-4E0D-A9BB-7C05F191DA94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Planilha3!$BR$158:$BR$160</c15:sqref>
                  </c15:fullRef>
                </c:ext>
              </c:extLst>
              <c:f>Planilha3!$BR$158:$BR$160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Planilha3!$BX$158:$BX$161</c15:sqref>
                  </c15:fullRef>
                </c:ext>
              </c:extLst>
              <c:f>Planilha3!$BX$158:$BX$160</c:f>
              <c:numCache>
                <c:formatCode>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Planilha3!$BX$161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AF7-46CF-84AD-05BCB2D5D12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0B8C-4E0D-A9BB-7C05F191DA94}"/>
            </c:ext>
          </c:extLst>
        </c:ser>
        <c:ser>
          <c:idx val="4"/>
          <c:order val="4"/>
          <c:tx>
            <c:strRef>
              <c:f>Planilha3!$BW$157</c:f>
              <c:strCache>
                <c:ptCount val="1"/>
                <c:pt idx="0">
                  <c:v>H - Tetrahidrofurano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Planilha3!$BR$158:$BR$160</c15:sqref>
                  </c15:fullRef>
                </c:ext>
              </c:extLst>
              <c:f>Planilha3!$BR$158:$BR$160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Planilha3!$BY$158:$BY$161</c15:sqref>
                  </c15:fullRef>
                </c:ext>
              </c:extLst>
              <c:f>Planilha3!$BY$158:$BY$160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Planilha3!$BY$161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AF7-46CF-84AD-05BCB2D5D12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0B8C-4E0D-A9BB-7C05F191DA94}"/>
            </c:ext>
          </c:extLst>
        </c:ser>
        <c:ser>
          <c:idx val="5"/>
          <c:order val="5"/>
          <c:tx>
            <c:strRef>
              <c:f>Planilha3!$BX$157</c:f>
              <c:strCache>
                <c:ptCount val="1"/>
                <c:pt idx="0">
                  <c:v>I - Acet Etila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</a:sp3d>
          </c:spPr>
          <c:invertIfNegative val="0"/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Planilha3!$BR$158:$BR$160</c15:sqref>
                  </c15:fullRef>
                </c:ext>
              </c:extLst>
              <c:f>Planilha3!$BR$158:$BR$160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Planilha3!$BZ$158:$BZ$161</c15:sqref>
                  </c15:fullRef>
                </c:ext>
              </c:extLst>
              <c:f>Planilha3!$BZ$158:$BZ$160</c:f>
              <c:numCache>
                <c:formatCode>General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Planilha3!$BZ$161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AF7-46CF-84AD-05BCB2D5D12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0B8C-4E0D-A9BB-7C05F191DA94}"/>
            </c:ext>
          </c:extLst>
        </c:ser>
        <c:ser>
          <c:idx val="6"/>
          <c:order val="6"/>
          <c:tx>
            <c:strRef>
              <c:f>Planilha3!$BY$157</c:f>
              <c:strCache>
                <c:ptCount val="1"/>
                <c:pt idx="0">
                  <c:v>J - n-Heptano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1750"/>
              <a:bevelB w="3175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Planilha3!$BR$158:$BR$160</c15:sqref>
                  </c15:fullRef>
                </c:ext>
              </c:extLst>
              <c:f>Planilha3!$BR$158:$BR$160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Planilha3!$CA$158:$CA$161</c15:sqref>
                  </c15:fullRef>
                </c:ext>
              </c:extLst>
              <c:f>Planilha3!$CA$158:$CA$160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4-0B8C-4E0D-A9BB-7C05F191D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1"/>
        <c:gapDepth val="0"/>
        <c:shape val="box"/>
        <c:axId val="1240633872"/>
        <c:axId val="1240631472"/>
        <c:axId val="0"/>
      </c:bar3D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>
                    <a:solidFill>
                      <a:srgbClr val="0E2841"/>
                    </a:solidFill>
                  </a:rPr>
                  <a:t>Sem Suporte Têxtil e resultado =  Nível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19820605520397"/>
          <c:y val="0.14781322834645672"/>
          <c:w val="0.16064218740063491"/>
          <c:h val="0.44042089015832914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>
              <a:alpha val="98000"/>
            </a:schemeClr>
          </a:solidFill>
        </a:ln>
        <a:effectLst>
          <a:glow>
            <a:schemeClr val="accent1"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>
      <a:glow>
        <a:schemeClr val="accent1">
          <a:alpha val="40000"/>
        </a:schemeClr>
      </a:glow>
    </a:effectLst>
    <a:scene3d>
      <a:camera prst="orthographicFront"/>
      <a:lightRig rig="threePt" dir="t"/>
    </a:scene3d>
    <a:sp3d>
      <a:bevelB w="5715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dkEdge"/>
      </c:spPr>
    </c:sideWall>
    <c:backWall>
      <c:thickness val="0"/>
      <c:spPr>
        <a:solidFill>
          <a:schemeClr val="bg2"/>
        </a:solidFill>
        <a:ln w="25400">
          <a:noFill/>
        </a:ln>
        <a:effectLst>
          <a:outerShdw dir="2700000" sx="99000" sy="99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7.6970350051454986E-2"/>
          <c:y val="7.5967679299599597E-3"/>
          <c:w val="0.92249387542961414"/>
          <c:h val="0.86488818096953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Planilha3!$BS$150</c:f>
              <c:strCache>
                <c:ptCount val="1"/>
                <c:pt idx="0">
                  <c:v>K - Hidrox Sódio 40%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4445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7-4ECF-900A-7BA25CD30739}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Planilha3!$BR$151:$BR$153</c15:sqref>
                  </c15:fullRef>
                </c:ext>
              </c:extLst>
              <c:f>Planilha3!$BR$151:$BR$153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Planilha3!$BU$151:$BU$153</c15:sqref>
                  </c15:fullRef>
                </c:ext>
              </c:extLst>
              <c:f>Planilha3!$BU$151:$BU$153</c:f>
              <c:numCache>
                <c:formatCode>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8-4FED-9BC8-80A14C51BBB5}"/>
            </c:ext>
          </c:extLst>
        </c:ser>
        <c:ser>
          <c:idx val="1"/>
          <c:order val="1"/>
          <c:tx>
            <c:strRef>
              <c:f>Planilha3!$BT$150</c:f>
              <c:strCache>
                <c:ptCount val="1"/>
                <c:pt idx="0">
                  <c:v>L - Ác Sulfúrico 96%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44450"/>
              <a:bevelB w="381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7-4ECF-900A-7BA25CD30739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Planilha3!$BR$151:$BR$153</c15:sqref>
                  </c15:fullRef>
                </c:ext>
              </c:extLst>
              <c:f>Planilha3!$BR$151:$BR$153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Planilha3!$BV$151:$BV$153</c15:sqref>
                  </c15:fullRef>
                </c:ext>
              </c:extLst>
              <c:f>Planilha3!$BV$151:$BV$153</c:f>
              <c:numCache>
                <c:formatCode>0%</c:formatCode>
                <c:ptCount val="3"/>
                <c:pt idx="0">
                  <c:v>1</c:v>
                </c:pt>
                <c:pt idx="1">
                  <c:v>0.17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8-4FED-9BC8-80A14C51BBB5}"/>
            </c:ext>
          </c:extLst>
        </c:ser>
        <c:ser>
          <c:idx val="2"/>
          <c:order val="2"/>
          <c:tx>
            <c:strRef>
              <c:f>Planilha3!$BU$150</c:f>
              <c:strCache>
                <c:ptCount val="1"/>
                <c:pt idx="0">
                  <c:v>M - Ácido Nítrico 65%</c:v>
                </c:pt>
              </c:strCache>
            </c:strRef>
          </c:tx>
          <c:spPr>
            <a:solidFill>
              <a:srgbClr val="ABE9FF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 h="38100"/>
              <a:bevelB w="38100" h="38100"/>
            </a:sp3d>
          </c:spPr>
          <c:invertIfNegative val="0"/>
          <c:dLbls>
            <c:spPr>
              <a:solidFill>
                <a:srgbClr val="ABE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Planilha3!$BR$151:$BR$153</c15:sqref>
                  </c15:fullRef>
                </c:ext>
              </c:extLst>
              <c:f>Planilha3!$BR$151:$BR$153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Planilha3!$BW$151:$BW$153</c15:sqref>
                  </c15:fullRef>
                </c:ext>
              </c:extLst>
              <c:f>Planilha3!$BW$151:$BW$153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C8-4FED-9BC8-80A14C51BBB5}"/>
            </c:ext>
          </c:extLst>
        </c:ser>
        <c:ser>
          <c:idx val="3"/>
          <c:order val="3"/>
          <c:tx>
            <c:strRef>
              <c:f>Planilha3!$BV$150</c:f>
              <c:strCache>
                <c:ptCount val="1"/>
                <c:pt idx="0">
                  <c:v>N - Ácido Acético 99%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0" dist="635000" dir="7800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8100" h="38100"/>
              <a:bevelB w="38100" h="38100"/>
            </a:sp3d>
          </c:spPr>
          <c:invertIfNegative val="0"/>
          <c:dLbls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Planilha3!$BR$151:$BR$153</c15:sqref>
                  </c15:fullRef>
                </c:ext>
              </c:extLst>
              <c:f>Planilha3!$BR$151:$BR$153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Planilha3!$BX$151:$BX$153</c15:sqref>
                  </c15:fullRef>
                </c:ext>
              </c:extLst>
              <c:f>Planilha3!$BX$151:$BX$153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C8-4FED-9BC8-80A14C51BBB5}"/>
            </c:ext>
          </c:extLst>
        </c:ser>
        <c:ser>
          <c:idx val="4"/>
          <c:order val="4"/>
          <c:tx>
            <c:strRef>
              <c:f>Planilha3!$BW$150</c:f>
              <c:strCache>
                <c:ptCount val="1"/>
                <c:pt idx="0">
                  <c:v>O - Hidróx. Amônio 25%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/>
              <a:bevelB w="3810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Planilha3!$BR$151:$BR$153</c15:sqref>
                  </c15:fullRef>
                </c:ext>
              </c:extLst>
              <c:f>Planilha3!$BR$151:$BR$153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Planilha3!$BY$151:$BY$153</c15:sqref>
                  </c15:fullRef>
                </c:ext>
              </c:extLst>
              <c:f>Planilha3!$BY$151:$BY$153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C8-4FED-9BC8-80A14C51BBB5}"/>
            </c:ext>
          </c:extLst>
        </c:ser>
        <c:ser>
          <c:idx val="5"/>
          <c:order val="5"/>
          <c:tx>
            <c:strRef>
              <c:f>Planilha3!$BX$150</c:f>
              <c:strCache>
                <c:ptCount val="1"/>
                <c:pt idx="0">
                  <c:v>P - Peróx Hidrogênio 30%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0800"/>
              <a:bevelB w="5080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Planilha3!$BR$151:$BR$153</c15:sqref>
                  </c15:fullRef>
                </c:ext>
              </c:extLst>
              <c:f>Planilha3!$BR$151:$BR$153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Planilha3!$BZ$151:$BZ$153</c15:sqref>
                  </c15:fullRef>
                </c:ext>
              </c:extLst>
              <c:f>Planilha3!$BZ$151:$BZ$153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CFC8-4FED-9BC8-80A14C51BBB5}"/>
            </c:ext>
          </c:extLst>
        </c:ser>
        <c:ser>
          <c:idx val="6"/>
          <c:order val="6"/>
          <c:tx>
            <c:strRef>
              <c:f>Planilha3!$BY$150</c:f>
              <c:strCache>
                <c:ptCount val="1"/>
                <c:pt idx="0">
                  <c:v>T - Formaldeído 37%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Planilha3!$BR$151:$BR$153</c15:sqref>
                  </c15:fullRef>
                </c:ext>
              </c:extLst>
              <c:f>Planilha3!$BR$151:$BR$153</c:f>
              <c:strCache>
                <c:ptCount val="3"/>
                <c:pt idx="0">
                  <c:v>PVC</c:v>
                </c:pt>
                <c:pt idx="1">
                  <c:v>Nitrílica</c:v>
                </c:pt>
                <c:pt idx="2">
                  <c:v>LATEX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Planilha3!$CA$149:$CA$152</c15:sqref>
                  </c15:fullRef>
                </c:ext>
              </c:extLst>
              <c:f>Planilha3!$CA$149:$CA$151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CFC8-4FED-9BC8-80A14C51BB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gapDepth val="0"/>
        <c:shape val="box"/>
        <c:axId val="1240633872"/>
        <c:axId val="1240631472"/>
        <c:axId val="0"/>
      </c:bar3D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 i="0" u="none" strike="noStrike" kern="1200" baseline="0">
                    <a:solidFill>
                      <a:srgbClr val="0E2841"/>
                    </a:solidFill>
                  </a:rPr>
                  <a:t>Sem Suporte Têxtil e resultado = Nível 1</a:t>
                </a:r>
              </a:p>
            </c:rich>
          </c:tx>
          <c:layout>
            <c:manualLayout>
              <c:xMode val="edge"/>
              <c:yMode val="edge"/>
              <c:x val="1.0638133952659641E-2"/>
              <c:y val="9.93993788801943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38991222786575"/>
          <c:y val="0.17540209973753282"/>
          <c:w val="0.22069523399292515"/>
          <c:h val="0.50631949078432981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>
          <a:glow>
            <a:schemeClr val="accent1"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1">
          <a:alpha val="40000"/>
        </a:schemeClr>
      </a:glow>
    </a:effectLst>
    <a:scene3d>
      <a:camera prst="orthographicFront"/>
      <a:lightRig rig="threePt" dir="t"/>
    </a:scene3d>
    <a:sp3d>
      <a:bevelB w="5715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7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sx="1000" sy="1000" algn="ctr" rotWithShape="0">
            <a:schemeClr val="bg2"/>
          </a:outerShdw>
        </a:effectLst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noFill/>
        <a:ln w="25400">
          <a:noFill/>
        </a:ln>
        <a:effectLst>
          <a:outerShdw sx="1000" sy="1000" algn="ctr" rotWithShape="0">
            <a:schemeClr val="bg2"/>
          </a:outerShdw>
        </a:effectLst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1.8272595733225656E-3"/>
          <c:y val="6.1838418309043387E-2"/>
          <c:w val="0.85372169007224608"/>
          <c:h val="0.811599718418755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Planilha3!$U$159</c:f>
              <c:strCache>
                <c:ptCount val="1"/>
                <c:pt idx="0">
                  <c:v>A - Metanol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1750"/>
              <a:bevelB w="3175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17-473F-9C2C-F42EA6494B10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Planilha3!$T$160:$T$166</c15:sqref>
                  </c15:fullRef>
                </c:ext>
              </c:extLst>
              <c:f>Planilha3!$T$160:$T$164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Planilha3!$U$160:$U$166</c15:sqref>
                  </c15:fullRef>
                </c:ext>
              </c:extLst>
              <c:f>Planilha3!$U$160:$U$164</c:f>
              <c:numCache>
                <c:formatCode>0%</c:formatCode>
                <c:ptCount val="5"/>
                <c:pt idx="0">
                  <c:v>0.2608695652173913</c:v>
                </c:pt>
                <c:pt idx="1">
                  <c:v>0.25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7-473F-9C2C-F42EA6494B10}"/>
            </c:ext>
          </c:extLst>
        </c:ser>
        <c:ser>
          <c:idx val="1"/>
          <c:order val="1"/>
          <c:tx>
            <c:strRef>
              <c:f>Planilha3!$V$159</c:f>
              <c:strCache>
                <c:ptCount val="1"/>
                <c:pt idx="0">
                  <c:v>B - Acetona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8100"/>
              <a:bevelB w="38100"/>
            </a:sp3d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Planilha3!$T$160:$T$166</c15:sqref>
                  </c15:fullRef>
                </c:ext>
              </c:extLst>
              <c:f>Planilha3!$T$160:$T$164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Planilha3!$V$160:$V$166</c15:sqref>
                  </c15:fullRef>
                </c:ext>
              </c:extLst>
              <c:f>Planilha3!$V$160:$V$164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9317-473F-9C2C-F42EA6494B10}"/>
            </c:ext>
          </c:extLst>
        </c:ser>
        <c:ser>
          <c:idx val="2"/>
          <c:order val="2"/>
          <c:tx>
            <c:strRef>
              <c:f>Planilha3!$W$159</c:f>
              <c:strCache>
                <c:ptCount val="1"/>
                <c:pt idx="0">
                  <c:v>E -Dissulf Carbono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8100"/>
              <a:bevelB w="381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7-473F-9C2C-F42EA6494B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17-473F-9C2C-F42EA6494B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17-473F-9C2C-F42EA6494B10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Planilha3!$T$160:$T$166</c15:sqref>
                  </c15:fullRef>
                </c:ext>
              </c:extLst>
              <c:f>Planilha3!$T$160:$T$164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Planilha3!$W$160:$W$166</c15:sqref>
                  </c15:fullRef>
                </c:ext>
              </c:extLst>
              <c:f>Planilha3!$W$160:$W$164</c:f>
              <c:numCache>
                <c:formatCode>0%</c:formatCode>
                <c:ptCount val="5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17-473F-9C2C-F42EA6494B10}"/>
            </c:ext>
          </c:extLst>
        </c:ser>
        <c:ser>
          <c:idx val="3"/>
          <c:order val="3"/>
          <c:tx>
            <c:strRef>
              <c:f>Planilha3!$X$159</c:f>
              <c:strCache>
                <c:ptCount val="1"/>
                <c:pt idx="0">
                  <c:v>F - Tolueno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 prstMaterial="matte">
              <a:bevelT w="38100"/>
              <a:bevelB w="38100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17-473F-9C2C-F42EA6494B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17-473F-9C2C-F42EA6494B1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Planilha3!$T$160:$T$166</c15:sqref>
                  </c15:fullRef>
                </c:ext>
              </c:extLst>
              <c:f>Planilha3!$T$160:$T$164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Planilha3!$X$160:$X$166</c15:sqref>
                  </c15:fullRef>
                </c:ext>
              </c:extLst>
              <c:f>Planilha3!$X$160:$X$164</c:f>
              <c:numCache>
                <c:formatCode>0%</c:formatCode>
                <c:ptCount val="5"/>
                <c:pt idx="0">
                  <c:v>1</c:v>
                </c:pt>
                <c:pt idx="1">
                  <c:v>0.4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5-9317-473F-9C2C-F42EA6494B10}"/>
            </c:ext>
          </c:extLst>
        </c:ser>
        <c:ser>
          <c:idx val="4"/>
          <c:order val="4"/>
          <c:tx>
            <c:strRef>
              <c:f>Planilha3!$Y$159</c:f>
              <c:strCache>
                <c:ptCount val="1"/>
                <c:pt idx="0">
                  <c:v>H - Tetrahidrofurano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8100"/>
              <a:bevelB w="381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17-473F-9C2C-F42EA6494B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17-473F-9C2C-F42EA6494B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17-473F-9C2C-F42EA6494B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17-473F-9C2C-F42EA6494B10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Planilha3!$T$160:$T$166</c15:sqref>
                  </c15:fullRef>
                </c:ext>
              </c:extLst>
              <c:f>Planilha3!$T$160:$T$164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Planilha3!$Y$160:$Y$166</c15:sqref>
                  </c15:fullRef>
                </c:ext>
              </c:extLst>
              <c:f>Planilha3!$Y$160:$Y$164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6-9317-473F-9C2C-F42EA6494B10}"/>
            </c:ext>
          </c:extLst>
        </c:ser>
        <c:ser>
          <c:idx val="5"/>
          <c:order val="5"/>
          <c:tx>
            <c:strRef>
              <c:f>Planilha3!$Z$159</c:f>
              <c:strCache>
                <c:ptCount val="1"/>
                <c:pt idx="0">
                  <c:v>I - Acet Etila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8100" prst="relaxedInset"/>
              <a:bevelB w="381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317-473F-9C2C-F42EA6494B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17-473F-9C2C-F42EA6494B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17-473F-9C2C-F42EA6494B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17-473F-9C2C-F42EA6494B10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Planilha3!$T$160:$T$166</c15:sqref>
                  </c15:fullRef>
                </c:ext>
              </c:extLst>
              <c:f>Planilha3!$T$160:$T$164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Planilha3!$Z$160:$Z$166</c15:sqref>
                  </c15:fullRef>
                </c:ext>
              </c:extLst>
              <c:f>Planilha3!$Z$160:$Z$164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17-473F-9C2C-F42EA6494B10}"/>
            </c:ext>
          </c:extLst>
        </c:ser>
        <c:ser>
          <c:idx val="6"/>
          <c:order val="6"/>
          <c:tx>
            <c:strRef>
              <c:f>Planilha3!$AA$159</c:f>
              <c:strCache>
                <c:ptCount val="1"/>
                <c:pt idx="0">
                  <c:v>J - n-Heptano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dist="50800" dir="5400000" sx="8000" sy="8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 prstMaterial="dkEdge">
              <a:bevelT w="38100"/>
              <a:bevelB w="381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17-473F-9C2C-F42EA6494B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17-473F-9C2C-F42EA6494B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17-473F-9C2C-F42EA6494B10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Planilha3!$T$160:$T$166</c15:sqref>
                  </c15:fullRef>
                </c:ext>
              </c:extLst>
              <c:f>Planilha3!$T$160:$T$164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Planilha3!$AA$160:$AA$166</c15:sqref>
                  </c15:fullRef>
                </c:ext>
              </c:extLst>
              <c:f>Planilha3!$AA$160:$AA$164</c:f>
              <c:numCache>
                <c:formatCode>0%</c:formatCode>
                <c:ptCount val="5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17-473F-9C2C-F42EA6494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gapDepth val="500"/>
        <c:shape val="box"/>
        <c:axId val="1240633872"/>
        <c:axId val="1240631472"/>
        <c:axId val="0"/>
        <c:extLst/>
      </c:bar3D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2000">
                    <a:solidFill>
                      <a:schemeClr val="tx1"/>
                    </a:solidFill>
                  </a:rPr>
                  <a:t>Com  Suporte Têxtil e resultado =  Nível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noFill/>
        <a:ln>
          <a:noFill/>
        </a:ln>
        <a:effectLst>
          <a:glow>
            <a:schemeClr val="accent1"/>
          </a:glow>
          <a:outerShdw blurRad="50800" dist="165100" dir="3600000" algn="ctr" rotWithShape="0">
            <a:srgbClr val="000000">
              <a:alpha val="43137"/>
            </a:srgbClr>
          </a:outerShdw>
          <a:softEdge rad="317500"/>
        </a:effectLst>
      </c:spPr>
    </c:plotArea>
    <c:legend>
      <c:legendPos val="r"/>
      <c:overlay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>
          <a:glow>
            <a:schemeClr val="accent1"/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>
      <a:outerShdw dist="50800" sx="1000" sy="1000" algn="ctr" rotWithShape="0">
        <a:schemeClr val="bg1"/>
      </a:outerShdw>
    </a:effectLst>
    <a:scene3d>
      <a:camera prst="orthographicFront"/>
      <a:lightRig rig="threePt" dir="t"/>
    </a:scene3d>
    <a:sp3d prstMaterial="softEdge">
      <a:bevelT w="0" h="0"/>
    </a:sp3d>
  </c:spPr>
  <c:txPr>
    <a:bodyPr/>
    <a:lstStyle/>
    <a:p>
      <a:pPr>
        <a:defRPr sz="1600"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7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>
          <a:outerShdw sx="1000" sy="1000" algn="ctr" rotWithShape="0">
            <a:schemeClr val="bg2"/>
          </a:outerShdw>
        </a:effectLst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noFill/>
        <a:ln w="25400">
          <a:noFill/>
        </a:ln>
        <a:effectLst>
          <a:outerShdw sx="1000" sy="1000" algn="ctr" rotWithShape="0">
            <a:schemeClr val="bg2"/>
          </a:outerShdw>
        </a:effectLst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1.8272595733225656E-3"/>
          <c:y val="6.1838418309043387E-2"/>
          <c:w val="0.83065362504427431"/>
          <c:h val="0.778413873597658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Planilha3!$M$159</c:f>
              <c:strCache>
                <c:ptCount val="1"/>
                <c:pt idx="0">
                  <c:v>A - Metanol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/>
              <a:bevelB w="38100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0F-40C4-89F5-4B3B5AE2B9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0F-40C4-89F5-4B3B5AE2B9E8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Planilha3!$L$160:$L$166</c15:sqref>
                  </c15:fullRef>
                </c:ext>
              </c:extLst>
              <c:f>Planilha3!$L$160:$L$164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Planilha3!$M$160:$M$166</c15:sqref>
                  </c15:fullRef>
                </c:ext>
              </c:extLst>
              <c:f>Planilha3!$M$160:$M$164</c:f>
              <c:numCache>
                <c:formatCode>0%</c:formatCode>
                <c:ptCount val="5"/>
                <c:pt idx="0">
                  <c:v>0.17391304347826086</c:v>
                </c:pt>
                <c:pt idx="1">
                  <c:v>0.125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Planilha3!$M$165</c15:sqref>
                  <c15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B5D-4533-B7D6-CC9DE9275F1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070F-40C4-89F5-4B3B5AE2B9E8}"/>
            </c:ext>
          </c:extLst>
        </c:ser>
        <c:ser>
          <c:idx val="1"/>
          <c:order val="1"/>
          <c:tx>
            <c:strRef>
              <c:f>Planilha3!$N$159</c:f>
              <c:strCache>
                <c:ptCount val="1"/>
                <c:pt idx="0">
                  <c:v>B - Acetona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Planilha3!$L$160:$L$166</c15:sqref>
                  </c15:fullRef>
                </c:ext>
              </c:extLst>
              <c:f>Planilha3!$L$160:$L$164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Planilha3!$N$160:$N$166</c15:sqref>
                  </c15:fullRef>
                </c:ext>
              </c:extLst>
              <c:f>Planilha3!$N$160:$N$164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70F-40C4-89F5-4B3B5AE2B9E8}"/>
            </c:ext>
          </c:extLst>
        </c:ser>
        <c:ser>
          <c:idx val="2"/>
          <c:order val="2"/>
          <c:tx>
            <c:strRef>
              <c:f>Planilha3!$O$159</c:f>
              <c:strCache>
                <c:ptCount val="1"/>
                <c:pt idx="0">
                  <c:v>E -Dissulf Carbono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0F-40C4-89F5-4B3B5AE2B9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F-40C4-89F5-4B3B5AE2B9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F-40C4-89F5-4B3B5AE2B9E8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Planilha3!$L$160:$L$166</c15:sqref>
                  </c15:fullRef>
                </c:ext>
              </c:extLst>
              <c:f>Planilha3!$L$160:$L$164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Planilha3!$O$160:$O$166</c15:sqref>
                  </c15:fullRef>
                </c:ext>
              </c:extLst>
              <c:f>Planilha3!$O$160:$O$164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Planilha3!$O$165</c15:sqref>
                  <c15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FB5D-4533-B7D6-CC9DE9275F17}"/>
                      </c:ext>
                    </c:extLst>
                  </c15:dLbl>
                </c15:categoryFilterException>
                <c15:categoryFilterException>
                  <c15:sqref>Planilha3!$O$166</c15:sqref>
                  <c15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B5D-4533-B7D6-CC9DE9275F1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70F-40C4-89F5-4B3B5AE2B9E8}"/>
            </c:ext>
          </c:extLst>
        </c:ser>
        <c:ser>
          <c:idx val="3"/>
          <c:order val="3"/>
          <c:tx>
            <c:strRef>
              <c:f>Planilha3!$P$159</c:f>
              <c:strCache>
                <c:ptCount val="1"/>
                <c:pt idx="0">
                  <c:v>F - Tolueno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Planilha3!$L$160:$L$166</c15:sqref>
                  </c15:fullRef>
                </c:ext>
              </c:extLst>
              <c:f>Planilha3!$L$160:$L$164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Planilha3!$P$160:$P$166</c15:sqref>
                  </c15:fullRef>
                </c:ext>
              </c:extLst>
              <c:f>Planilha3!$P$160:$P$164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70F-40C4-89F5-4B3B5AE2B9E8}"/>
            </c:ext>
          </c:extLst>
        </c:ser>
        <c:ser>
          <c:idx val="4"/>
          <c:order val="4"/>
          <c:tx>
            <c:strRef>
              <c:f>Planilha3!$Q$159</c:f>
              <c:strCache>
                <c:ptCount val="1"/>
                <c:pt idx="0">
                  <c:v>H - Tetrahidrofurano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Planilha3!$L$160:$L$166</c15:sqref>
                  </c15:fullRef>
                </c:ext>
              </c:extLst>
              <c:f>Planilha3!$L$160:$L$164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Planilha3!$Q$160:$Q$166</c15:sqref>
                  </c15:fullRef>
                </c:ext>
              </c:extLst>
              <c:f>Planilha3!$Q$160:$Q$164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070F-40C4-89F5-4B3B5AE2B9E8}"/>
            </c:ext>
          </c:extLst>
        </c:ser>
        <c:ser>
          <c:idx val="5"/>
          <c:order val="5"/>
          <c:tx>
            <c:strRef>
              <c:f>Planilha3!$R$159</c:f>
              <c:strCache>
                <c:ptCount val="1"/>
                <c:pt idx="0">
                  <c:v>I - Acet Etila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Planilha3!$L$160:$L$166</c15:sqref>
                  </c15:fullRef>
                </c:ext>
              </c:extLst>
              <c:f>Planilha3!$L$160:$L$164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Planilha3!$R$160:$R$166</c15:sqref>
                  </c15:fullRef>
                </c:ext>
              </c:extLst>
              <c:f>Planilha3!$R$160:$R$164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0F-40C4-89F5-4B3B5AE2B9E8}"/>
            </c:ext>
          </c:extLst>
        </c:ser>
        <c:ser>
          <c:idx val="6"/>
          <c:order val="6"/>
          <c:tx>
            <c:strRef>
              <c:f>Planilha3!$S$159</c:f>
              <c:strCache>
                <c:ptCount val="1"/>
                <c:pt idx="0">
                  <c:v>J - n-Heptano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/>
              <a:bevelB w="44450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0F-40C4-89F5-4B3B5AE2B9E8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Planilha3!$L$160:$L$166</c15:sqref>
                  </c15:fullRef>
                </c:ext>
              </c:extLst>
              <c:f>Planilha3!$L$160:$L$164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Planilha3!$S$160:$S$166</c15:sqref>
                  </c15:fullRef>
                </c:ext>
              </c:extLst>
              <c:f>Planilha3!$S$160:$S$164</c:f>
              <c:numCache>
                <c:formatCode>0%</c:formatCode>
                <c:ptCount val="5"/>
                <c:pt idx="0">
                  <c:v>0.46666666666666667</c:v>
                </c:pt>
                <c:pt idx="1">
                  <c:v>0.8571428571428571</c:v>
                </c:pt>
                <c:pt idx="2">
                  <c:v>1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Planilha3!$S$165</c15:sqref>
                  <c15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FB5D-4533-B7D6-CC9DE9275F17}"/>
                      </c:ext>
                    </c:extLst>
                  </c15:dLbl>
                </c15:categoryFilterException>
                <c15:categoryFilterException>
                  <c15:sqref>Planilha3!$S$166</c15:sqref>
                  <c15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B5D-4533-B7D6-CC9DE9275F1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7-070F-40C4-89F5-4B3B5AE2B9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gapDepth val="500"/>
        <c:shape val="box"/>
        <c:axId val="1240633872"/>
        <c:axId val="1240631472"/>
        <c:axId val="0"/>
        <c:extLst/>
      </c:bar3D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2000">
                    <a:solidFill>
                      <a:schemeClr val="tx1"/>
                    </a:solidFill>
                  </a:rPr>
                  <a:t>Com  Suporte Têxtil e resultado </a:t>
                </a:r>
                <a:r>
                  <a:rPr lang="pt-BR" sz="2000" b="1" i="0" u="none" strike="noStrike" kern="1200" baseline="0">
                    <a:solidFill>
                      <a:schemeClr val="tx1"/>
                    </a:solidFill>
                  </a:rPr>
                  <a:t>≥ Nível 4</a:t>
                </a:r>
                <a:endParaRPr lang="pt-BR" sz="2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7084252876694911E-3"/>
              <c:y val="9.35556755626785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noFill/>
        <a:ln>
          <a:noFill/>
        </a:ln>
        <a:effectLst>
          <a:glow>
            <a:schemeClr val="accent1"/>
          </a:glow>
          <a:outerShdw blurRad="50800" dist="165100" dir="3600000" algn="ctr" rotWithShape="0">
            <a:srgbClr val="000000">
              <a:alpha val="43137"/>
            </a:srgbClr>
          </a:outerShdw>
          <a:softEdge rad="317500"/>
        </a:effectLst>
      </c:spPr>
    </c:plotArea>
    <c:legend>
      <c:legendPos val="r"/>
      <c:overlay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>
          <a:glow>
            <a:schemeClr val="accent1"/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>
      <a:outerShdw dist="50800" sx="1000" sy="1000" algn="ctr" rotWithShape="0">
        <a:schemeClr val="bg1"/>
      </a:outerShdw>
    </a:effectLst>
    <a:scene3d>
      <a:camera prst="orthographicFront"/>
      <a:lightRig rig="threePt" dir="t"/>
    </a:scene3d>
    <a:sp3d prstMaterial="softEdge">
      <a:bevelT w="0" h="0"/>
    </a:sp3d>
  </c:spPr>
  <c:txPr>
    <a:bodyPr/>
    <a:lstStyle/>
    <a:p>
      <a:pPr>
        <a:defRPr sz="1600"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35663596011457E-2"/>
          <c:y val="0.14882556618533432"/>
          <c:w val="0.6828004668629396"/>
          <c:h val="0.658287722178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Planilha3!$U$148</c:f>
              <c:strCache>
                <c:ptCount val="1"/>
                <c:pt idx="0">
                  <c:v>K - Hidrox Sódio 40%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8B-4BC4-9197-E7692A21ABD4}"/>
                </c:ext>
              </c:extLst>
            </c:dLbl>
            <c:dLbl>
              <c:idx val="1"/>
              <c:spPr>
                <a:solidFill>
                  <a:schemeClr val="tx1">
                    <a:lumMod val="65000"/>
                    <a:lumOff val="3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1C8B-4BC4-9197-E7692A21AB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B-4BC4-9197-E7692A21AB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8B-4BC4-9197-E7692A21AB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8B-4BC4-9197-E7692A21A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Planilha3!$T$149:$T$155</c15:sqref>
                  </c15:fullRef>
                </c:ext>
              </c:extLst>
              <c:f>Planilha3!$T$149:$T$153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Planilha3!$U$149:$U$155</c15:sqref>
                  </c15:fullRef>
                </c:ext>
              </c:extLst>
              <c:f>Planilha3!$U$149:$U$153</c:f>
              <c:numCache>
                <c:formatCode>0%</c:formatCode>
                <c:ptCount val="5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B-4BC4-9197-E7692A21ABD4}"/>
            </c:ext>
          </c:extLst>
        </c:ser>
        <c:ser>
          <c:idx val="1"/>
          <c:order val="1"/>
          <c:tx>
            <c:strRef>
              <c:f>Planilha3!$V$148</c:f>
              <c:strCache>
                <c:ptCount val="1"/>
                <c:pt idx="0">
                  <c:v>L - Ác Sulfúrico 96%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8100"/>
              <a:bevelB w="381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8B-4BC4-9197-E7692A21ABD4}"/>
                </c:ext>
              </c:extLst>
            </c:dLbl>
            <c:dLbl>
              <c:idx val="1"/>
              <c:layout>
                <c:manualLayout>
                  <c:x val="-3.4443168771526979E-3"/>
                  <c:y val="-0.110749185667752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8B-4BC4-9197-E7692A21AB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8B-4BC4-9197-E7692A21AB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8B-4BC4-9197-E7692A21ABD4}"/>
                </c:ext>
              </c:extLst>
            </c:dLbl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Planilha3!$T$149:$T$155</c15:sqref>
                  </c15:fullRef>
                </c:ext>
              </c:extLst>
              <c:f>Planilha3!$T$149:$T$153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Planilha3!$V$149:$V$155</c15:sqref>
                  </c15:fullRef>
                </c:ext>
              </c:extLst>
              <c:f>Planilha3!$V$149:$V$153</c:f>
              <c:numCache>
                <c:formatCode>0%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8B-4BC4-9197-E7692A21ABD4}"/>
            </c:ext>
          </c:extLst>
        </c:ser>
        <c:ser>
          <c:idx val="2"/>
          <c:order val="2"/>
          <c:tx>
            <c:strRef>
              <c:f>Planilha3!$W$148</c:f>
              <c:strCache>
                <c:ptCount val="1"/>
                <c:pt idx="0">
                  <c:v>M - Ácido Nítrico 65%</c:v>
                </c:pt>
              </c:strCache>
            </c:strRef>
          </c:tx>
          <c:spPr>
            <a:solidFill>
              <a:srgbClr val="ABE9FF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8100"/>
              <a:bevelB w="381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8B-4BC4-9197-E7692A21AB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8B-4BC4-9197-E7692A21AB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8B-4BC4-9197-E7692A21ABD4}"/>
                </c:ext>
              </c:extLst>
            </c:dLbl>
            <c:spPr>
              <a:solidFill>
                <a:srgbClr val="ABE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Planilha3!$T$149:$T$155</c15:sqref>
                  </c15:fullRef>
                </c:ext>
              </c:extLst>
              <c:f>Planilha3!$T$149:$T$153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Planilha3!$W$149:$W$155</c15:sqref>
                  </c15:fullRef>
                </c:ext>
              </c:extLst>
              <c:f>Planilha3!$W$149:$W$153</c:f>
              <c:numCache>
                <c:formatCode>0%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8B-4BC4-9197-E7692A21ABD4}"/>
            </c:ext>
          </c:extLst>
        </c:ser>
        <c:ser>
          <c:idx val="3"/>
          <c:order val="3"/>
          <c:tx>
            <c:strRef>
              <c:f>Planilha3!$X$148</c:f>
              <c:strCache>
                <c:ptCount val="1"/>
                <c:pt idx="0">
                  <c:v>N - Ácido Acético 99%</c:v>
                </c:pt>
              </c:strCache>
            </c:strRef>
          </c:tx>
          <c:spPr>
            <a:solidFill>
              <a:srgbClr val="0FE1D7"/>
            </a:solidFill>
            <a:ln>
              <a:noFill/>
            </a:ln>
            <a:effectLst/>
            <a:scene3d>
              <a:camera prst="orthographicFront"/>
              <a:lightRig rig="soft" dir="t"/>
            </a:scene3d>
            <a:sp3d prstMaterial="dkEdge">
              <a:bevelT w="38100"/>
              <a:bevelB w="381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8B-4BC4-9197-E7692A21ABD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8B-4BC4-9197-E7692A21AB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8B-4BC4-9197-E7692A21AB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B-4BC4-9197-E7692A21ABD4}"/>
                </c:ext>
              </c:extLst>
            </c:dLbl>
            <c:spPr>
              <a:solidFill>
                <a:srgbClr val="0FE1D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Planilha3!$T$149:$T$155</c15:sqref>
                  </c15:fullRef>
                </c:ext>
              </c:extLst>
              <c:f>Planilha3!$T$149:$T$153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Planilha3!$X$149:$X$155</c15:sqref>
                  </c15:fullRef>
                </c:ext>
              </c:extLst>
              <c:f>Planilha3!$X$149:$X$153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8B-4BC4-9197-E7692A21ABD4}"/>
            </c:ext>
          </c:extLst>
        </c:ser>
        <c:ser>
          <c:idx val="4"/>
          <c:order val="4"/>
          <c:tx>
            <c:strRef>
              <c:f>Planilha3!$Y$148</c:f>
              <c:strCache>
                <c:ptCount val="1"/>
                <c:pt idx="0">
                  <c:v>O - Hidróx. Amônio 25%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>
              <a:bevelT w="38100"/>
              <a:bevelB w="381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8B-4BC4-9197-E7692A21AB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8B-4BC4-9197-E7692A21AB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8B-4BC4-9197-E7692A21ABD4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Planilha3!$T$149:$T$155</c15:sqref>
                  </c15:fullRef>
                </c:ext>
              </c:extLst>
              <c:f>Planilha3!$T$149:$T$153</c:f>
              <c:strCache>
                <c:ptCount val="5"/>
                <c:pt idx="0">
                  <c:v>PVC</c:v>
                </c:pt>
                <c:pt idx="1">
                  <c:v>Nitrílica</c:v>
                </c:pt>
                <c:pt idx="2">
                  <c:v>Nitrílica Tricotada</c:v>
                </c:pt>
                <c:pt idx="3">
                  <c:v>Látex</c:v>
                </c:pt>
                <c:pt idx="4">
                  <c:v>Látex e Neoprene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Planilha3!$Y$149:$Y$155</c15:sqref>
                  </c15:fullRef>
                </c:ext>
              </c:extLst>
              <c:f>Planilha3!$Y$149:$Y$153</c:f>
              <c:numCache>
                <c:formatCode>0%</c:formatCode>
                <c:ptCount val="5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8B-4BC4-9197-E7692A21AB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16"/>
        <c:axId val="1240633872"/>
        <c:axId val="124063147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Planilha3!$Z$148</c15:sqref>
                        </c15:formulaRef>
                      </c:ext>
                    </c:extLst>
                    <c:strCache>
                      <c:ptCount val="1"/>
                      <c:pt idx="0">
                        <c:v>P - Peróx Hidrogênio 30%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4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Planilha3!$T$149:$T$155</c15:sqref>
                        </c15:fullRef>
                        <c15:formulaRef>
                          <c15:sqref>Planilha3!$T$149:$T$153</c15:sqref>
                        </c15:formulaRef>
                      </c:ext>
                    </c:extLst>
                    <c:strCache>
                      <c:ptCount val="5"/>
                      <c:pt idx="0">
                        <c:v>PVC</c:v>
                      </c:pt>
                      <c:pt idx="1">
                        <c:v>Nitrílica</c:v>
                      </c:pt>
                      <c:pt idx="2">
                        <c:v>Nitrílica Tricotada</c:v>
                      </c:pt>
                      <c:pt idx="3">
                        <c:v>Látex</c:v>
                      </c:pt>
                      <c:pt idx="4">
                        <c:v>Látex e Neoprene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Planilha3!$Z$149:$Z$155</c15:sqref>
                        </c15:fullRef>
                        <c15:formulaRef>
                          <c15:sqref>Planilha3!$Z$149:$Z$153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1C8B-4BC4-9197-E7692A21ABD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Planilha3!$AA$148</c15:sqref>
                        </c15:formulaRef>
                      </c:ext>
                    </c:extLst>
                    <c:strCache>
                      <c:ptCount val="1"/>
                      <c:pt idx="0">
                        <c:v>T - Formaldeído 37%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Planilha3!$T$149:$T$155</c15:sqref>
                        </c15:fullRef>
                        <c15:formulaRef>
                          <c15:sqref>Planilha3!$T$149:$T$153</c15:sqref>
                        </c15:formulaRef>
                      </c:ext>
                    </c:extLst>
                    <c:strCache>
                      <c:ptCount val="5"/>
                      <c:pt idx="0">
                        <c:v>PVC</c:v>
                      </c:pt>
                      <c:pt idx="1">
                        <c:v>Nitrílica</c:v>
                      </c:pt>
                      <c:pt idx="2">
                        <c:v>Nitrílica Tricotada</c:v>
                      </c:pt>
                      <c:pt idx="3">
                        <c:v>Látex</c:v>
                      </c:pt>
                      <c:pt idx="4">
                        <c:v>Látex e Neoprene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Planilha3!$AA$149:$AA$155</c15:sqref>
                        </c15:fullRef>
                        <c15:formulaRef>
                          <c15:sqref>Planilha3!$AA$149:$AA$153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C8B-4BC4-9197-E7692A21ABD4}"/>
                  </c:ext>
                </c:extLst>
              </c15:ser>
            </c15:filteredBarSeries>
          </c:ext>
        </c:extLst>
      </c:barChart>
      <c:catAx>
        <c:axId val="12406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631472"/>
        <c:crosses val="autoZero"/>
        <c:auto val="1"/>
        <c:lblAlgn val="ctr"/>
        <c:lblOffset val="100"/>
        <c:noMultiLvlLbl val="0"/>
      </c:catAx>
      <c:valAx>
        <c:axId val="12406314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600" b="1"/>
                  <a:t>Com Suporte Têxtil e resultado =</a:t>
                </a:r>
                <a:r>
                  <a:rPr lang="pt-BR" sz="1600" b="1" baseline="0"/>
                  <a:t> 1</a:t>
                </a:r>
                <a:endParaRPr lang="pt-BR" sz="1600" b="1"/>
              </a:p>
              <a:p>
                <a:pPr algn="ctr" rtl="0">
                  <a:defRPr sz="1600" b="1"/>
                </a:pPr>
                <a:endParaRPr lang="pt-BR" sz="1600" b="1"/>
              </a:p>
            </c:rich>
          </c:tx>
          <c:layout>
            <c:manualLayout>
              <c:xMode val="edge"/>
              <c:yMode val="edge"/>
              <c:x val="1.2629161882893225E-2"/>
              <c:y val="0.15627561619944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crossAx val="124063387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5315367293737"/>
          <c:y val="0.24470240853752095"/>
          <c:w val="0.1796920060872777"/>
          <c:h val="0.3784837245444885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0" cap="flat" cmpd="sng" algn="ctr">
      <a:noFill/>
      <a:round/>
    </a:ln>
    <a:effectLst>
      <a:glow rad="127000">
        <a:schemeClr val="bg1"/>
      </a:glow>
      <a:outerShdw blurRad="50800" dist="50800" dir="5400000" sx="3000" sy="3000" algn="ctr" rotWithShape="0">
        <a:srgbClr val="000000">
          <a:alpha val="43137"/>
        </a:srgbClr>
      </a:outerShdw>
      <a:softEdge rad="0"/>
    </a:effectLst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168</xdr:row>
      <xdr:rowOff>7663</xdr:rowOff>
    </xdr:from>
    <xdr:to>
      <xdr:col>13</xdr:col>
      <xdr:colOff>24693</xdr:colOff>
      <xdr:row>182</xdr:row>
      <xdr:rowOff>49996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6D2AC6-2868-E707-1C2D-A1B064292C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55350</xdr:colOff>
      <xdr:row>183</xdr:row>
      <xdr:rowOff>73353</xdr:rowOff>
    </xdr:from>
    <xdr:to>
      <xdr:col>13</xdr:col>
      <xdr:colOff>65932</xdr:colOff>
      <xdr:row>199</xdr:row>
      <xdr:rowOff>174807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686FB9-46B2-49F9-8F55-741CB842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127876</xdr:colOff>
      <xdr:row>202</xdr:row>
      <xdr:rowOff>105541</xdr:rowOff>
    </xdr:from>
    <xdr:to>
      <xdr:col>25</xdr:col>
      <xdr:colOff>19707</xdr:colOff>
      <xdr:row>223</xdr:row>
      <xdr:rowOff>8321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887C29-8C84-2A82-63BC-8B66C38EA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210865</xdr:colOff>
      <xdr:row>168</xdr:row>
      <xdr:rowOff>28107</xdr:rowOff>
    </xdr:from>
    <xdr:to>
      <xdr:col>25</xdr:col>
      <xdr:colOff>372242</xdr:colOff>
      <xdr:row>181</xdr:row>
      <xdr:rowOff>164224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40D54ADF-145D-4EF2-BA01-1264B0102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203231</xdr:colOff>
      <xdr:row>183</xdr:row>
      <xdr:rowOff>148096</xdr:rowOff>
    </xdr:from>
    <xdr:to>
      <xdr:col>27</xdr:col>
      <xdr:colOff>284655</xdr:colOff>
      <xdr:row>200</xdr:row>
      <xdr:rowOff>54742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1D9DFF1E-7DD3-4C25-89E8-B20A459A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94</xdr:col>
      <xdr:colOff>226786</xdr:colOff>
      <xdr:row>144</xdr:row>
      <xdr:rowOff>45358</xdr:rowOff>
    </xdr:from>
    <xdr:to>
      <xdr:col>105</xdr:col>
      <xdr:colOff>328839</xdr:colOff>
      <xdr:row>162</xdr:row>
      <xdr:rowOff>38488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32B6733D-D4FB-4AFD-9617-C92E9504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249464</xdr:colOff>
      <xdr:row>163</xdr:row>
      <xdr:rowOff>56695</xdr:rowOff>
    </xdr:from>
    <xdr:to>
      <xdr:col>105</xdr:col>
      <xdr:colOff>400406</xdr:colOff>
      <xdr:row>181</xdr:row>
      <xdr:rowOff>136071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72A16AA3-D6FC-415F-9572-B16DC3047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105</xdr:col>
      <xdr:colOff>556780</xdr:colOff>
      <xdr:row>163</xdr:row>
      <xdr:rowOff>22679</xdr:rowOff>
    </xdr:from>
    <xdr:to>
      <xdr:col>116</xdr:col>
      <xdr:colOff>476250</xdr:colOff>
      <xdr:row>181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B4802AC8-4832-4B15-99B6-0D54EA9A8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105</xdr:col>
      <xdr:colOff>555145</xdr:colOff>
      <xdr:row>144</xdr:row>
      <xdr:rowOff>132174</xdr:rowOff>
    </xdr:from>
    <xdr:to>
      <xdr:col>116</xdr:col>
      <xdr:colOff>487589</xdr:colOff>
      <xdr:row>162</xdr:row>
      <xdr:rowOff>22678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D43124F2-5996-4502-AD36-A5C230453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42</xdr:col>
      <xdr:colOff>292100</xdr:colOff>
      <xdr:row>184</xdr:row>
      <xdr:rowOff>0</xdr:rowOff>
    </xdr:from>
    <xdr:to>
      <xdr:col>67</xdr:col>
      <xdr:colOff>177800</xdr:colOff>
      <xdr:row>214</xdr:row>
      <xdr:rowOff>25400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4AF81A6A-B46B-42BA-B69F-595560C2B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292100</xdr:colOff>
      <xdr:row>215</xdr:row>
      <xdr:rowOff>165100</xdr:rowOff>
    </xdr:from>
    <xdr:to>
      <xdr:col>67</xdr:col>
      <xdr:colOff>177800</xdr:colOff>
      <xdr:row>246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8A62A5C-0444-4B20-B6D7-33C6E5696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175172</xdr:colOff>
      <xdr:row>223</xdr:row>
      <xdr:rowOff>43793</xdr:rowOff>
    </xdr:from>
    <xdr:to>
      <xdr:col>25</xdr:col>
      <xdr:colOff>70069</xdr:colOff>
      <xdr:row>243</xdr:row>
      <xdr:rowOff>132693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8F6ED17-DEE2-4E6D-B5B2-157D5FFC4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ARATIVO%20LUVAS%20MERCADO%20-%20NITRILICA%20E%20PVC%2013-03-25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Assaf" refreshedDate="45723.860708912034" createdVersion="8" refreshedVersion="8" minRefreshableVersion="3" recordCount="190" xr:uid="{EF0FA5B4-FBD0-4D2D-956C-5FBAE61AD84D}">
  <cacheSource type="worksheet">
    <worksheetSource ref="A13:AH203" sheet="ORIGINAL COLETA DADOS" r:id="rId2"/>
  </cacheSource>
  <cacheFields count="34">
    <cacheField name="#" numFmtId="0">
      <sharedItems/>
    </cacheField>
    <cacheField name="ORIGEM" numFmtId="0">
      <sharedItems containsBlank="1"/>
    </cacheField>
    <cacheField name="LABORATÓRIO /  LAUDO" numFmtId="0">
      <sharedItems/>
    </cacheField>
    <cacheField name="MARCA" numFmtId="0">
      <sharedItems/>
    </cacheField>
    <cacheField name="CARACTERÍSTICAS" numFmtId="0">
      <sharedItems count="180">
        <s v="PVC Palma ÁSPERA, FORRO ALGODÃO, 26cm"/>
        <s v="PVC Palma ÁSPERA, FORRO ALGODÃO, 35cm"/>
        <s v="PVC Palma ÁSPERA, FORRO ALGODÃO, 45cm"/>
        <s v="PVC Palma ÁSPERA, FORRO ALGODÃO, 60cm"/>
        <s v="PVC Palma ÁSPERA, FORRO ALGODÃO, 70cm"/>
        <s v="PVC Palma LISA, SEM FORRO, verde 26cm"/>
        <s v="PVC Palma LISA, SEM FORRO, verde 35cm"/>
        <s v="PVC Palma LISA, SEM FORRO, verde 45cm"/>
        <s v="PVC Palma LISA, SEM FORRO, verde 56cm"/>
        <s v="PVC Palma ÁSPERA, FORRO JÉRSEY, verde 25cm"/>
        <s v="PVC Palma ÁSPERA, FORRO JÉRSEY, verde 30cm"/>
        <s v="PVC Palma ÁSPERA, FORRO JÉRSEY, verde 35cm"/>
        <s v="PVC Palma ÁSPERA, FORRO JÉRSEY, verde 45cm"/>
        <s v="NITRÍLICA Nitrogreen Palma ÁSPERA, SEM FORRO, verde"/>
        <s v="PVC Palma ÁSPERA, FORRO ALGODÃO, preta 27cm"/>
        <s v="PVC Palma ÁSPERA, FORRO ALGODÃO, preta 35cm"/>
        <s v="PVC Palma ÁSPERA, FORRO ALGODÃO, preta 45cm"/>
        <s v="PVC Palma ÁSPERA, FORRO ALGODÃO, vermelha 27cm"/>
        <s v="PVC Palma ÁSPERA, FORRO ALGODÃO, vermelha 35cm"/>
        <s v="PVC Palma ÁSPERA, FORRO ALGODÃO, 36cm"/>
        <s v="PVC Palma ÁSPERA, FORRO ALGODÃO, 46cm"/>
        <s v="PVC Palma ÁSPERA, FORRO ALGODÃO, 56cm"/>
        <s v="PVC Palma ÁSPERA, FORRO ALGODÃO, 65cm"/>
        <s v="NITRÍLICA Graphenit, Palma ÁSPERA, SEM FORRO, verde 46cm"/>
        <s v="NITRÍLICA, Palma ÁSPERA, SEM FORRO, amarelo, azul verde ou branca, 36cm"/>
        <s v="NITRÍLICA Foam Roxa Maxxidry, Palma ÁSPERA, FORRO NYLON, roxa e preto"/>
        <s v="NITRÍLICA Nitrilmax, Palma LISA, SEM FORRO, Clorinada, azul"/>
        <s v="NITRÍLICA, Palma ÁSPERA PARTÍCULAS CERÂMICAS, FORRO MALHA DE ALGODÃO, verde"/>
        <s v="NITRÍLICA Safetynit Palma ÁSPERA, FORRO ALGODÃO"/>
        <s v="PVC Palma LISA, FORRO ALGODÃO,  vermelha 27cm"/>
        <s v="PVC Palma LISA, FORRO ALGODÃO,  vermelha 35cm"/>
        <s v="PVC, Palma RUGOSA, FORRO ALGODÃO,  azul 26cm"/>
        <s v="PVC, Palma RUGOSA, FORRO ALGODÃO,  azul 36cm"/>
        <s v="NITRÍLICA Super Glove Atomotivo e Industrial, Palma ÁSPERA, SEM FORRO,  preta ambidestra"/>
        <s v="PVC Palma ÁSPERA, FORRO ALGODÃO,  azul 27cm"/>
        <s v="PVC Palma ÁSPERA, FORRO ALGODÃO,  azul 35cm"/>
        <s v="PVC Petronit, Palma ÁSPERA, FORRO ALGODÃO, 26cm"/>
        <s v="PVC Petronit, Palma ÁSPERA, FORRO ALGODÃO, 35cm"/>
        <s v="PVC Petronit, Palma ÁSPERA, FORRO ALGODÃO, 45cm"/>
        <s v="LÁTEX e NEOPRENE Neoprotex, Palma LISA, SEM FORRO, verde/azul"/>
        <s v="PVC Palma ÁSPERA, FORRO ALGODÃO, 27cm"/>
        <s v="PVC Palma  ÁSPERA, FORRO ALGODÃO, 45cm"/>
        <s v="NITRÍLICA Volknit, Palma ÁSPERA, FORRO ALGODÃO (flocos), verde"/>
        <s v="NITRÍLICA Nitriconfort, Palma LISA, SEM FORRO, verde e azul"/>
        <s v="PVC Palma LISA, FORRO ALGODÃO, preta 25cm"/>
        <s v="PVC Palma LISA, FORRO ALGODÃO, preta 30cm"/>
        <s v="PVC Palma LISA, FORRO ALGODÃO, preta 35cm"/>
        <s v="PVC Palma LISA, FORRO ALGODÃO, preta 45cm"/>
        <s v="PVC Palma ÁSPERA, FORRO POLIÉSTER, verde 25cm"/>
        <s v="PVC Palma ÁSPERA, FORRO POLIÉSTER, verde 35cm"/>
        <s v="PVC Palma ÁSPERA, FORRO POLIÉSTER, verde 45cm"/>
        <s v="PVC  Palma ÁSPERA, FORRO ALGODÃO, 26cm"/>
        <s v="PVC  Palma ÁSPERA, FORRO ALGODÃO, 36cm"/>
        <s v="PVC  Palma ÁSPERA, FORRO ALGODÃO, 46cm"/>
        <s v="NITRÍLICA, Nitritex 80, Palma ÁSPERA, SEM FORRO, verde"/>
        <s v="NITRÍLICA Nitritex, Palma ÁSPERA, SEM FORRO, verde"/>
        <s v="PVC  BANHO Duplo Palma IMPACTO, FORRO NYLON, laranja 45cm"/>
        <s v="NITRÍLICA Atomgrips, PALMA PARTÍCULAS CERÂMICAS, FORRO ALGODÃO"/>
        <s v="NITRÍLICA Suprachem FORRO NYLON"/>
        <s v="NITRÍLICA Maxxi Dry, Palma ÁSPERA, FORRO NYLON, azul com preto + agentes biológicos"/>
        <s v="NITRÍLICA, Palma ÁSPERA, FORRO ALGODÃO, verde"/>
        <s v="PVC Smart Palma ÁSPERA, FORRO FIBRAS SINTÉTICAS, 26cm"/>
        <s v="PVC Smart Palma ÁSPERA, FORRO FIBRAS SINTÉTICAS, 36cm"/>
        <s v="PVC Smart Palma ÁSPERA, FORRO FIBRAS SINTÉTICAS, 46cm"/>
        <s v="PVC Palma GRANULADA, FORRO ALGODÃO, verde 25cm"/>
        <s v="PVC Palma GRANULADA, FORRO ALGODÃO, verde 35cm"/>
        <s v="PVC Palma GRANULADA, FORRO ALGODÃO, verde 45cm"/>
        <s v="PVC Palma GRANULADA, FORRO ALGODÃO, verde 60cm"/>
        <s v="PVC Palma GRANULADA, FORRO ALGODÃO, verde 70cm"/>
        <s v="PVC Palma Áspera, FORRO ALGODÃO,  azul 62cm"/>
        <s v="LÁTEX  e NEOPRENE, Palma ÁSPERA, FORRO ALGODÃO"/>
        <s v="NITRÍLICA, SEM FORRO, 100% Texturizada, verde"/>
        <s v="NITRÍLICA, Palma ÁSPERA, SEM FORRO, verde 38cm"/>
        <s v="NITRÍLICA, Palma ÁSPERA, SEM FORRO, verde 46cm"/>
        <s v="PVC Palma LISA, FORRO ALGODÃO, verde 25 cm"/>
        <s v="PVC Palma LISA, FORRO ALGODÃO, verde 35cm"/>
        <s v="PVC Palma LISA, FORRO ALGODÃO, verde 45cm"/>
        <s v="PVC Palma LISA, FORRO ALGODÃO, verde 60 cm"/>
        <s v="PVC Palma LISA, FORRO ALGODÃO, verde 70 cm"/>
        <s v="NITRÍLICA  Skinner PK, Palma ÁSPERA, FORRO TRICOTADO FIBRAS NATURAIS, azul"/>
        <s v="LÁTEX e NEOPRENE Super Mix, Palma ÁSPERA, FORRO, ALGODÃO, azul e amarelo"/>
        <s v="NITRÍLICA Nitriflpex, Palma ÁSPERA SEM FORRO, verde 46cm"/>
        <s v="NITRÍLICA NTX Malha, Palma LISA, FORRO ALGODÃO, PUNHO MALHA ALGODÃO, azul"/>
        <s v="PVC Palma GRANULADA, FORRO 100% ALGODÃO, verde 26cm"/>
        <s v="PVC Palma GRANULADA, FORRO 100% ALGODÃO, verde 35cm"/>
        <s v="PVC Palma GRANULADA, FORRO 100% ALGODÃO, verde 45cm"/>
        <s v="PVC Palma GRANULADA, FORRO 100% ALGODÃO, verde 56cm"/>
        <s v="PVC Palma LISA, FORRO 100% ALGODÃO, verde 26cm"/>
        <s v="PVC Palma LISA, FORRO 100% ALGODÃO, verde 35cm"/>
        <s v="PVC Palma LISA, FORRO 100% ALGODÃO, verde 45cm"/>
        <s v="PVC Palma LISA, FORRO 100% ALGODÃO, verde 56cm"/>
        <s v="PVC Palma LISA, FORRO 100% ALGODÃO, verde 65cm"/>
        <s v="PVC Palma LISA, FORRO 100% ALGODÃO, verde 70cm"/>
        <s v="PVC Palma ÁSPERA, FORRO 100% ALGODÃO, verde 26cm"/>
        <s v="PVC Palma ÁSPERA, FORRO 100% ALGODÃO, verde 35cm"/>
        <s v="PVC Palma ÁSPERA, FORRO 100% ALGODÃO, verde 45cm"/>
        <s v="PVC Palma ÁSPERA, FORRO 100% ALGODÃO, verde 56cm"/>
        <s v="PVC Palma ÁSPERA, FORRO 100% ALGODÃO, verde 65cm"/>
        <s v="PVC Palma ÁSPERA, FORRO 100% ALGODÃO, verde 70cm"/>
        <s v="NITRÍLICA, SLIM, FORRO TRICOTADO FIBRAS NATURAIS, PUNHO MALHA ALGODÃO"/>
        <s v="PVC Palma LISA, SEM FORRO, azul 25cm"/>
        <s v="PVC Palma LISA, SEM FORRO, azul 35cm"/>
        <s v="PVC Palma LISA, SEM FORRO, azul 45cm"/>
        <s v="PVC Palma LISA, SEM FORRO, azul 60cm"/>
        <s v="PVC Palma LISA, SEM FORRO, azul 70cm"/>
        <s v="PVC Palma ÁSPERA, SEM FORRO, azul 25cm"/>
        <s v="PVC Palma ÁSPERA, SEM FORRO, azul 35cm"/>
        <s v="PVC Palma ÁSPERA, SEM FORRO, azul 45cm"/>
        <s v="PVC Palma ÁSPERA, SEM FORRO, azul 60cm"/>
        <s v="PVC Palma ÁSPERA, SEM FORRO, azul 70cm"/>
        <s v="NITRÍLICA Volkinit, FORRO ALGODÃO e POLIESTER, PUNHO LONA"/>
        <s v="NITRÍLICA, Palma LISA, FORRO TRICOTADO, PUNHO em FIBRAS ELÁSTICAS e SINTÉTICAS"/>
        <s v="PVC Palma ÁSPERA, FORRO ALGODÃO, verde 26cm"/>
        <s v="PVC Palma ÁSPERA, FORRO ALGODÃO, verde 36cm"/>
        <s v="PVC Palma ÁSPERA, FORRO ALGODÃO, verde 46cm"/>
        <s v="PVC Palma ÁSPERA, FORRO ALGODÃO  verde 56cm"/>
        <s v="PVC Palma ÁSPERA, FORRO ALGODÃO, verde 65cm"/>
        <s v="PVC Palma ÁSPERA, FORRO ALGODÃO, verde 56cm"/>
        <s v="PVC Palma ÁSPERA, FORRO ALGODÃO, verde 66cm"/>
        <s v="PVC, Palma ÁSPERA, FORRO POLIAMIDA, azul 26cm"/>
        <s v="PVC, Palma ÁSPERA, FORRO POLIAMIDA, azul 36cm"/>
        <s v="PVC, Palma ASPERA, FORRO POLIAMIDA, azul 46cm"/>
        <s v="PVC, Palma ÁSPERA, FORRO POLIAMIDA, azul 30+36cm ALONGAMENTO"/>
        <s v="NITRÍLICA Safetynit Standard Palma ÁSPERA, FORRO ALGODÃO, verde"/>
        <s v="LÁTEX Worktex, Palma LÁTEX, FORRO ALGODÃO, bege e verde"/>
        <s v="PU, Palma LISA, FORRO  ELASTÔMERO E NYLON, PUNHO Elástico, preto e cinza"/>
        <s v="NITRÍLICA, Palma LISA, PUNHO em MALHA ALGODÃO"/>
        <s v="PVC Palma ÁSPERA, FORRO ALGODÃO, azul 36cm"/>
        <s v="NITRÍLICA Hand Pro P. ÁSPERA, FORRO ALGODÃO, verde"/>
        <s v="NEOPRENE Neo, Palma ÁSPERA, FORRO ALGODÃO, agentes biológicos, preta"/>
        <s v="LÁTEX e NEOPRENE, Palma ÁSPERA, FORRO ALGODÃO, amarelo e azul"/>
        <s v="LÁTEX e NEOPRENE, Palma ÁSPERA, FORRO ALGODÃO (não aprovada para vírus)"/>
        <s v="LÁTEX, Palma ÁSPERA, FORRO ALGODÃO (agentes biológicos)"/>
        <s v="PVC Palma ÁSPERA, SEM FORRO, branca"/>
        <s v="PVC Palma ÁSPERA, FORRO ALGODÃO, azul 27cm"/>
        <s v="PVC Palma ÁSPERA, TRICOTADA ALGODÃO e 3 camadas PVC, PUNHO MALHA, vermelha na palma e preta no punho"/>
        <s v="PVC Palma ÁSPERA, FORRO NYLON, POLIÉSTER e ALGODÃO, PUNHO ELÁSTICO amarela"/>
        <s v="PVC Palma ÁSPERA, FORRO ALGODÃO, azul"/>
        <s v="PVC Palma ÁSPERA, FORRO NATURAL+SINTÉTICO, verde 26cm"/>
        <s v="PVC Palma ÁSPERA, FORRO NATURAL+SINTÉTICO, verde 36cm"/>
        <s v="PVC Palma ÁSPERA, FORRO NATURAL+SINTÉTICO, verde 46cm"/>
        <s v="PVC Palma ÁSPERA, FORRO NATURAL+SINTÉTICO, verde 60cm"/>
        <s v="PVC Palma ÁSPERA, FORRO ALGODÃO, verde 35cm"/>
        <s v="PVC Palma ÁSPERA, FORRO ALGODÃO, verde 45cm"/>
        <s v="LÁTEX, Palma ÁSPERA, SEM FORRO, azul"/>
        <s v="LÁTEX, Palma ÁSPERA, SEM FORRO, amarela"/>
        <s v="LÁTEX, Palma ÁSPERA, SEM FORRO, riscos biológicos, verde"/>
        <s v="LÁTEX, Palma ÁSPERA, FORRO TRICOTADO MALHA ALGODÃO, JANELA, laranja e bege "/>
        <s v="NITRÍLICA, Palma ÁSPERA, FORRO TRICOTADO MALHA ALGODÃO abertura tipo janela, PUNHO LONA, azul e bege"/>
        <s v="NITRÍLICA, Palma LISA, FORRO TRICOTADO MALHA ALGODÃO, azul e bege"/>
        <s v="LÁTEX, Palma ÁSPERA, FORRO TRICOTADO MALHA ALGODÃO, bege e laranja"/>
        <s v="LÁTEX, Palma LISA, FORRO TRICOTADO NYLON, PUNHO ELÁSTICO, preta"/>
        <s v="LÁTEX, Palma LISA, FORRO TRICOTADO POLIÉSTER, PUNHO ELÁSTICO, preto e vermelho"/>
        <s v="LÁTEX, Palma LISA, FORRO TRICOTADO POLIÉSTER, PUNHO ELÁSTICO, vermelho e preto"/>
        <s v="NITRÍLICA, Palma LISA, FORRO ALGODÃO, PUNHO ELÁSTICO, amarelo e bege"/>
        <s v="NITRÍLICA, Palma ÁSPERA, FORRO TRICOTADO NYLON, PUNHO ELÁSTICO NYLON com LYCRA, cinza e preto"/>
        <s v="NITRÍLICA, Palma LISA, FORRO POLIÉSTER, PUNHO ELÁSTICO, cinza e vermelha"/>
        <s v="PU, Palma LISA, FORRO TRICOTADO FIBRA DE VIDRO e LYCRA com NYLON, PUNHO ELÁSTICO, preta"/>
        <s v="PU, Palma LISA, FORRO TRICOTADO POLIÉSTER, BASALTO INERTE e SPANDEX , PUNHO ELÁSTICO, preta"/>
        <s v="PU, Palma LISA, FORRO TRICOTADO POLIÉSTER, PUNHO ELÁSTICO, preta"/>
        <s v="PU, Palma LISA, FORRO TRICOTADO NYLON, PUNHO ELÁSTICO, preta"/>
        <s v="PVC, Palma RUGOSA, FORRO ALGODÃO, azul 26cm"/>
        <s v="PVC, Palma RUGOSA, FORRO ALGODÃO, azul 36cm"/>
        <s v="LÁTEX, Palma LISA, FORRO ALGODÃO, amarela"/>
        <s v="PVC Palma ÁSPERA (Texturizada) SEM FORRO, verde 26cm"/>
        <s v="PVC Palma ÁSPERA (Texturizada) SEM FORRO, verde 36cm"/>
        <s v="PVC Palma ÁSPERA (Texturizada) SEM FORRO, verde 46cm"/>
        <s v="NITRÍLICA, Palma ÁSPERA, SEM FORRO, preta"/>
        <s v="NITRÍLICA, Palma ÁSPERA, SEM FORRO, azul"/>
        <s v="PVC Palma LISA, SEM FORRO, incolor"/>
        <s v="NITRÍLICA, Palma ÁSPERA, SEM FORRO, amarela"/>
        <s v="NITRÍLICA, Palma ÁSPERA, FORRO ALGODÃO, azul"/>
        <s v="LÁTEX, Palma ÁSPERA, FORRO, preta"/>
        <s v="LÁTEX, Palma ÁSPERA, FORRO, amarela"/>
        <s v="PU, Palma LISA, FORRO TRICOTADO com FIBRA DE VIDRO e LYCRA com NYLON, PUNHO ELÁSTICO, preta" u="1"/>
        <s v="PU, Palma LISA, FORRO TRICOTADO com POLIÉSTER, BASALTO INERTE e SPANDEX , PUNHO ELÁSTICO, preta" u="1"/>
        <s v="PU, Palma LISA, FORRO TRICOTADO em POLIÉSTER, PUNHO ELÁSTICO, preta" u="1"/>
        <s v="PU,Palma LISA. FORRO  ELASTÔMERO E NYLON, PUNHO Elástico, preto e cinza" u="1"/>
        <s v="PU, ELASTÔMERO E NYLON ,Palma BANHO PU, PUNHO Elástico, preto e cinza" u="1"/>
        <s v="LÁTEX com banho NEOPRENE, Palma ÁSPERA, FORRO ALGODÃO (não aprovada para vírus)" u="1"/>
      </sharedItems>
    </cacheField>
    <cacheField name="CA" numFmtId="0">
      <sharedItems containsSemiMixedTypes="0" containsString="0" containsNumber="1" containsInteger="1" minValue="1169" maxValue="51173" count="102">
        <n v="34570"/>
        <n v="1169"/>
        <n v="46086"/>
        <n v="33334"/>
        <n v="16397"/>
        <n v="37559"/>
        <n v="43248"/>
        <n v="44051"/>
        <n v="16314"/>
        <n v="32640"/>
        <n v="39827"/>
        <n v="43155"/>
        <n v="43609"/>
        <n v="37558"/>
        <n v="26043"/>
        <n v="38645"/>
        <n v="38792"/>
        <n v="40304"/>
        <n v="41918"/>
        <n v="21420"/>
        <n v="40570"/>
        <n v="41819"/>
        <n v="46057"/>
        <n v="45260"/>
        <n v="37127"/>
        <n v="42255"/>
        <n v="34142"/>
        <n v="50837"/>
        <n v="41508"/>
        <n v="46995"/>
        <n v="50995"/>
        <n v="16313"/>
        <n v="46837"/>
        <n v="34569"/>
        <n v="41474"/>
        <n v="50112"/>
        <n v="40506"/>
        <n v="12598"/>
        <n v="34568"/>
        <n v="39925"/>
        <n v="33333"/>
        <n v="12254"/>
        <n v="36418"/>
        <n v="3185"/>
        <n v="1171"/>
        <n v="1170"/>
        <n v="25084"/>
        <n v="34593"/>
        <n v="34592"/>
        <n v="25116"/>
        <n v="25280"/>
        <n v="41460"/>
        <n v="30514"/>
        <n v="36581"/>
        <n v="42991"/>
        <n v="36419"/>
        <n v="34135"/>
        <n v="39142"/>
        <n v="30915"/>
        <n v="49465"/>
        <n v="43035"/>
        <n v="16977"/>
        <n v="5774"/>
        <n v="16311"/>
        <n v="51173"/>
        <n v="15532"/>
        <n v="45652"/>
        <n v="8371"/>
        <n v="47861"/>
        <n v="12284"/>
        <n v="43621"/>
        <n v="40006"/>
        <n v="42997"/>
        <n v="44315"/>
        <n v="12705"/>
        <n v="42058"/>
        <n v="41620"/>
        <n v="41625"/>
        <n v="46011"/>
        <n v="30887"/>
        <n v="41622"/>
        <n v="46019"/>
        <n v="30886"/>
        <n v="38582"/>
        <n v="41624"/>
        <n v="37276"/>
        <n v="46346"/>
        <n v="41621"/>
        <n v="48827"/>
        <n v="46013"/>
        <n v="30877"/>
        <n v="5446"/>
        <n v="41917"/>
        <n v="48295"/>
        <n v="48294"/>
        <n v="47255"/>
        <n v="48238"/>
        <n v="48420"/>
        <n v="48488"/>
        <n v="44403"/>
        <n v="44495"/>
        <n v="42023"/>
      </sharedItems>
    </cacheField>
    <cacheField name="VENCIMENTO DO CA" numFmtId="167">
      <sharedItems containsSemiMixedTypes="0" containsNonDate="0" containsDate="1" containsString="0" minDate="2025-06-01T00:00:00" maxDate="2029-11-06T00:00:00"/>
    </cacheField>
    <cacheField name="DIAS PARA VENCIMENTO" numFmtId="164">
      <sharedItems containsSemiMixedTypes="0" containsString="0" containsNumber="1" containsInteger="1" minValue="86" maxValue="1704"/>
    </cacheField>
    <cacheField name="ABRASÃO" numFmtId="0">
      <sharedItems containsString="0" containsBlank="1" containsNumber="1" containsInteger="1" minValue="0" maxValue="4" count="6">
        <n v="3"/>
        <n v="4"/>
        <n v="2"/>
        <n v="0"/>
        <n v="1"/>
        <m/>
      </sharedItems>
    </cacheField>
    <cacheField name="CORTE" numFmtId="0">
      <sharedItems containsBlank="1" containsMixedTypes="1" containsNumber="1" containsInteger="1" minValue="0" maxValue="4" count="6">
        <n v="1"/>
        <n v="2"/>
        <m/>
        <n v="4"/>
        <n v="0"/>
        <s v="X"/>
      </sharedItems>
    </cacheField>
    <cacheField name="RASGO" numFmtId="0">
      <sharedItems containsString="0" containsBlank="1" containsNumber="1" containsInteger="1" minValue="0" maxValue="4" count="6">
        <n v="4"/>
        <n v="1"/>
        <n v="0"/>
        <n v="3"/>
        <n v="2"/>
        <m/>
      </sharedItems>
    </cacheField>
    <cacheField name="PERFURO" numFmtId="0">
      <sharedItems containsString="0" containsBlank="1" containsNumber="1" containsInteger="1" minValue="0" maxValue="4" count="6">
        <n v="1"/>
        <n v="0"/>
        <n v="2"/>
        <n v="4"/>
        <m/>
        <n v="3"/>
      </sharedItems>
    </cacheField>
    <cacheField name="PICTOGRAMA MECÂNICO" numFmtId="0">
      <sharedItems/>
    </cacheField>
    <cacheField name="TIPO" numFmtId="0">
      <sharedItems/>
    </cacheField>
    <cacheField name="Resultado de Permeação dos Ensaios Químicos" numFmtId="0">
      <sharedItems containsBlank="1" longText="1"/>
    </cacheField>
    <cacheField name="A - METANOL" numFmtId="0">
      <sharedItems containsString="0" containsBlank="1" containsNumber="1" containsInteger="1" minValue="1" maxValue="6" count="7">
        <m/>
        <n v="1"/>
        <n v="2"/>
        <n v="3"/>
        <n v="4"/>
        <n v="5"/>
        <n v="6"/>
      </sharedItems>
    </cacheField>
    <cacheField name="B - ACETONA" numFmtId="0">
      <sharedItems containsString="0" containsBlank="1" containsNumber="1" containsInteger="1" minValue="1" maxValue="5" count="4">
        <m/>
        <n v="1"/>
        <n v="5"/>
        <n v="3"/>
      </sharedItems>
    </cacheField>
    <cacheField name="C - ACETRONITRILA" numFmtId="0">
      <sharedItems containsString="0" containsBlank="1" containsNumber="1" containsInteger="1" minValue="1" maxValue="3" count="4">
        <m/>
        <n v="1"/>
        <n v="2"/>
        <n v="3"/>
      </sharedItems>
    </cacheField>
    <cacheField name="D - DICLOROMETANO" numFmtId="0">
      <sharedItems containsString="0" containsBlank="1" containsNumber="1" containsInteger="1" minValue="1" maxValue="1" count="2">
        <m/>
        <n v="1"/>
      </sharedItems>
    </cacheField>
    <cacheField name="E -DISSULFETO DE CARBONO" numFmtId="0">
      <sharedItems containsBlank="1" containsMixedTypes="1" containsNumber="1" containsInteger="1" minValue="1" maxValue="6" count="6">
        <m/>
        <n v="3"/>
        <n v="1"/>
        <n v="6"/>
        <s v="  "/>
        <n v="2"/>
      </sharedItems>
    </cacheField>
    <cacheField name="F - TOLUENO" numFmtId="0">
      <sharedItems containsBlank="1" containsMixedTypes="1" containsNumber="1" containsInteger="1" minValue="1" maxValue="3" count="5">
        <m/>
        <n v="1"/>
        <n v="3"/>
        <s v=" "/>
        <n v="2"/>
      </sharedItems>
    </cacheField>
    <cacheField name="G - DIETILAMINA" numFmtId="0">
      <sharedItems containsString="0" containsBlank="1" containsNumber="1" containsInteger="1" minValue="1" maxValue="3" count="4">
        <m/>
        <n v="2"/>
        <n v="1"/>
        <n v="3"/>
      </sharedItems>
    </cacheField>
    <cacheField name="H - TETRAHIDROFURANO" numFmtId="0">
      <sharedItems containsString="0" containsBlank="1" containsNumber="1" containsInteger="1" minValue="1" maxValue="2" count="3">
        <m/>
        <n v="1"/>
        <n v="2"/>
      </sharedItems>
    </cacheField>
    <cacheField name="I - ACETATO DE ETILA" numFmtId="0">
      <sharedItems containsString="0" containsBlank="1" containsNumber="1" containsInteger="1" minValue="1" maxValue="5" count="4">
        <m/>
        <n v="1"/>
        <n v="5"/>
        <n v="2"/>
      </sharedItems>
    </cacheField>
    <cacheField name="J - n-HEPTANO" numFmtId="0">
      <sharedItems containsString="0" containsBlank="1" containsNumber="1" containsInteger="1" minValue="1" maxValue="6" count="7">
        <n v="4"/>
        <m/>
        <n v="2"/>
        <n v="6"/>
        <n v="1"/>
        <n v="3"/>
        <n v="5"/>
      </sharedItems>
    </cacheField>
    <cacheField name="K - HIDRÓXIDO DE SÓDIO 40%" numFmtId="0">
      <sharedItems containsString="0" containsBlank="1" containsNumber="1" containsInteger="1" minValue="2" maxValue="6" count="5">
        <n v="6"/>
        <m/>
        <n v="4"/>
        <n v="2"/>
        <n v="3"/>
      </sharedItems>
    </cacheField>
    <cacheField name="L - ÁCIDO SULFÚRICO 96%" numFmtId="0">
      <sharedItems containsString="0" containsBlank="1" containsNumber="1" containsInteger="1" minValue="1" maxValue="6" count="7">
        <n v="4"/>
        <n v="6"/>
        <n v="2"/>
        <n v="3"/>
        <m/>
        <n v="5"/>
        <n v="1"/>
      </sharedItems>
    </cacheField>
    <cacheField name="M - ÁCIDO NÍTRICO 65%" numFmtId="0">
      <sharedItems containsString="0" containsBlank="1" containsNumber="1" containsInteger="1" minValue="1" maxValue="6" count="7">
        <m/>
        <n v="6"/>
        <n v="3"/>
        <n v="2"/>
        <n v="4"/>
        <n v="5"/>
        <n v="1"/>
      </sharedItems>
    </cacheField>
    <cacheField name="N - ÁCIDO ACÉTICO 99%" numFmtId="0">
      <sharedItems containsString="0" containsBlank="1" containsNumber="1" containsInteger="1" minValue="1" maxValue="6" count="7">
        <m/>
        <n v="3"/>
        <n v="2"/>
        <n v="6"/>
        <n v="1"/>
        <n v="4"/>
        <n v="5"/>
      </sharedItems>
    </cacheField>
    <cacheField name="O - HIDRÓXIDO AMÔNIO 25%" numFmtId="0">
      <sharedItems containsString="0" containsBlank="1" containsNumber="1" containsInteger="1" minValue="1" maxValue="6" count="7">
        <m/>
        <n v="6"/>
        <n v="5"/>
        <n v="4"/>
        <n v="2"/>
        <n v="1"/>
        <n v="3"/>
      </sharedItems>
    </cacheField>
    <cacheField name="P - PERÓXODO DE HIDROGÊNIO 30%" numFmtId="0">
      <sharedItems containsString="0" containsBlank="1" containsNumber="1" containsInteger="1" minValue="6" maxValue="6" count="2">
        <m/>
        <n v="6"/>
      </sharedItems>
    </cacheField>
    <cacheField name="S- ÁCIDO FLUORÍDRICO" numFmtId="0">
      <sharedItems containsString="0" containsBlank="1" containsNumber="1" containsInteger="1" minValue="5" maxValue="6" count="3">
        <m/>
        <n v="5"/>
        <n v="6"/>
      </sharedItems>
    </cacheField>
    <cacheField name="T - FORMALDEÍDO 37%" numFmtId="0">
      <sharedItems containsString="0" containsBlank="1" containsNumber="1" containsInteger="1" minValue="6" maxValue="6" count="2">
        <m/>
        <n v="6"/>
      </sharedItems>
    </cacheField>
    <cacheField name="CALOR POR CONTATO" numFmtId="0">
      <sharedItems containsBlank="1" count="4">
        <s v="N/C"/>
        <s v="X2XXXX"/>
        <s v="X1XXX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#1"/>
    <s v="NACIONAL"/>
    <s v="IPT"/>
    <s v="Plastcor "/>
    <x v="0"/>
    <x v="0"/>
    <d v="2028-03-23T00:00:00"/>
    <n v="1112"/>
    <x v="0"/>
    <x v="0"/>
    <x v="0"/>
    <x v="0"/>
    <s v="3141X"/>
    <s v="B"/>
    <s v=" 4 - n-Heptano; 4 - Ácido Sulfúrico 96%; 6 - Hidróxido de Sódio 40%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2"/>
    <s v="NACIONAL"/>
    <s v="IPT"/>
    <s v="Plastcor "/>
    <x v="1"/>
    <x v="0"/>
    <d v="2028-03-23T00:00:00"/>
    <n v="1112"/>
    <x v="0"/>
    <x v="0"/>
    <x v="0"/>
    <x v="0"/>
    <s v="3141X"/>
    <s v="B"/>
    <s v=" 4 - n-Heptano; 4 - Ácido Sulfúrico 96%; 6 - Hidróxido de Sódio 40%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3"/>
    <s v="NACIONAL"/>
    <s v="IPT"/>
    <s v="Plastcor "/>
    <x v="2"/>
    <x v="0"/>
    <d v="2028-03-23T00:00:00"/>
    <n v="1112"/>
    <x v="0"/>
    <x v="0"/>
    <x v="0"/>
    <x v="0"/>
    <s v="3141X"/>
    <s v="B"/>
    <s v=" 4 - n-Heptano; 4 - Ácido Sulfúrico 96%; 6 - Hidróxido de Sódio 40%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4"/>
    <s v="NACIONAL"/>
    <s v="IPT"/>
    <s v="Plastcor "/>
    <x v="3"/>
    <x v="0"/>
    <d v="2028-03-23T00:00:00"/>
    <n v="1112"/>
    <x v="0"/>
    <x v="0"/>
    <x v="0"/>
    <x v="0"/>
    <s v="3141X"/>
    <s v="B"/>
    <s v=" 4 - n-Heptano; 4 - Ácido Sulfúrico 96%; 6 - Hidróxido de Sódio 40%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5"/>
    <s v="NACIONAL"/>
    <s v="IPT"/>
    <s v="Plastcor "/>
    <x v="4"/>
    <x v="0"/>
    <d v="2028-03-23T00:00:00"/>
    <n v="1112"/>
    <x v="0"/>
    <x v="0"/>
    <x v="0"/>
    <x v="0"/>
    <s v="3141X"/>
    <s v="B"/>
    <s v=" 4 - n-Heptano; 4 - Ácido Sulfúrico 96%; 6 - Hidróxido de Sódio 40%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6"/>
    <s v="NACIONAL"/>
    <s v="IBTEC"/>
    <s v="HANDSCHUHE"/>
    <x v="5"/>
    <x v="1"/>
    <d v="2029-07-23T00:00:00"/>
    <n v="1599"/>
    <x v="1"/>
    <x v="0"/>
    <x v="1"/>
    <x v="0"/>
    <s v="4111X"/>
    <s v="B"/>
    <s v=" 6 – Hidróxido de sódio 40%; 6 – Ácido sulfúrico 96% ; 6 – Ácido Nítrico 65% 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</r>
  <r>
    <s v="#7"/>
    <s v="NACIONAL"/>
    <s v="IBTEC"/>
    <s v="HANDSCHUHE"/>
    <x v="6"/>
    <x v="1"/>
    <d v="2029-07-23T00:00:00"/>
    <n v="1599"/>
    <x v="1"/>
    <x v="0"/>
    <x v="1"/>
    <x v="0"/>
    <s v="4111X"/>
    <s v="B"/>
    <s v=" 6 – Hidróxido de sódio 40%; 6 – Ácido sulfúrico 96% ; 6 – Ácido Nítrico 65% 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</r>
  <r>
    <s v="#8"/>
    <s v="NACIONAL"/>
    <s v="IBTEC"/>
    <s v="HANDSCHUHE"/>
    <x v="7"/>
    <x v="1"/>
    <d v="2029-07-23T00:00:00"/>
    <n v="1599"/>
    <x v="1"/>
    <x v="0"/>
    <x v="1"/>
    <x v="0"/>
    <s v="4111X"/>
    <s v="B"/>
    <s v=" 6 – Hidróxido de sódio 40%; 6 – Ácido sulfúrico 96% ; 6 – Ácido Nítrico 65% 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</r>
  <r>
    <s v="#9"/>
    <s v="NACIONAL"/>
    <s v="IBTEC"/>
    <s v="HANDSCHUHE"/>
    <x v="8"/>
    <x v="1"/>
    <d v="2029-07-23T00:00:00"/>
    <n v="1599"/>
    <x v="1"/>
    <x v="0"/>
    <x v="1"/>
    <x v="0"/>
    <s v="4111X"/>
    <s v="B"/>
    <s v=" 6 – Hidróxido de sódio 40%; 6 – Ácido sulfúrico 96% ; 6 – Ácido Nítrico 65% 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</r>
  <r>
    <s v="#10"/>
    <s v="IMPORTADA"/>
    <s v="IBTEC"/>
    <s v="MCR"/>
    <x v="9"/>
    <x v="2"/>
    <d v="2026-06-28T00:00:00"/>
    <n v="478"/>
    <x v="1"/>
    <x v="0"/>
    <x v="1"/>
    <x v="0"/>
    <s v="4111X"/>
    <s v="C"/>
    <s v=" 1 - Metanol; 2 - Ácido Sulfúrico 96%; 6 - Hidróxido de Sódio 40%. "/>
    <x v="1"/>
    <x v="0"/>
    <x v="0"/>
    <x v="0"/>
    <x v="0"/>
    <x v="0"/>
    <x v="0"/>
    <x v="0"/>
    <x v="0"/>
    <x v="1"/>
    <x v="0"/>
    <x v="2"/>
    <x v="0"/>
    <x v="0"/>
    <x v="0"/>
    <x v="0"/>
    <x v="0"/>
    <x v="0"/>
    <x v="0"/>
  </r>
  <r>
    <s v="#11"/>
    <s v="IMPORTADA"/>
    <s v="IBTEC"/>
    <s v="MCR"/>
    <x v="10"/>
    <x v="2"/>
    <d v="2026-06-28T00:00:00"/>
    <n v="478"/>
    <x v="1"/>
    <x v="0"/>
    <x v="1"/>
    <x v="0"/>
    <s v="4111X"/>
    <s v="C"/>
    <s v=" 1 - Metanol; 2 - Ácido Sulfúrico 96%; 6 - Hidróxido de Sódio 40%. "/>
    <x v="1"/>
    <x v="0"/>
    <x v="0"/>
    <x v="0"/>
    <x v="0"/>
    <x v="0"/>
    <x v="0"/>
    <x v="0"/>
    <x v="0"/>
    <x v="1"/>
    <x v="0"/>
    <x v="2"/>
    <x v="0"/>
    <x v="0"/>
    <x v="0"/>
    <x v="0"/>
    <x v="0"/>
    <x v="0"/>
    <x v="0"/>
  </r>
  <r>
    <s v="#12"/>
    <s v="IMPORTADA"/>
    <s v="IBTEC"/>
    <s v="MCR"/>
    <x v="11"/>
    <x v="2"/>
    <d v="2026-06-28T00:00:00"/>
    <n v="478"/>
    <x v="1"/>
    <x v="0"/>
    <x v="1"/>
    <x v="0"/>
    <s v="4111X"/>
    <s v="C"/>
    <s v=" 1 - Metanol; 2 - Ácido Sulfúrico 96%; 6 - Hidróxido de Sódio 40%. "/>
    <x v="1"/>
    <x v="0"/>
    <x v="0"/>
    <x v="0"/>
    <x v="0"/>
    <x v="0"/>
    <x v="0"/>
    <x v="0"/>
    <x v="0"/>
    <x v="1"/>
    <x v="0"/>
    <x v="2"/>
    <x v="0"/>
    <x v="0"/>
    <x v="0"/>
    <x v="0"/>
    <x v="0"/>
    <x v="0"/>
    <x v="0"/>
  </r>
  <r>
    <s v="#13"/>
    <s v="IMPORTADA"/>
    <s v="IBTEC"/>
    <s v="MCR"/>
    <x v="12"/>
    <x v="2"/>
    <d v="2026-06-28T00:00:00"/>
    <n v="478"/>
    <x v="1"/>
    <x v="0"/>
    <x v="1"/>
    <x v="0"/>
    <s v="4111X"/>
    <s v="C"/>
    <s v=" 1 - Metanol; 2 - Ácido Sulfúrico 96%; 6 - Hidróxido de Sódio 40%. "/>
    <x v="1"/>
    <x v="0"/>
    <x v="0"/>
    <x v="0"/>
    <x v="0"/>
    <x v="0"/>
    <x v="0"/>
    <x v="0"/>
    <x v="0"/>
    <x v="1"/>
    <x v="0"/>
    <x v="2"/>
    <x v="0"/>
    <x v="0"/>
    <x v="0"/>
    <x v="0"/>
    <x v="0"/>
    <x v="0"/>
    <x v="0"/>
  </r>
  <r>
    <s v="#14"/>
    <s v="IMPORTADA"/>
    <s v="IBTEC"/>
    <s v="Super Safety "/>
    <x v="13"/>
    <x v="3"/>
    <d v="2028-05-14T00:00:00"/>
    <n v="1164"/>
    <x v="1"/>
    <x v="0"/>
    <x v="2"/>
    <x v="0"/>
    <s v="4101X"/>
    <s v="A"/>
    <s v="1 - Acetona; 1 - Tolueno; 4 - h-Heptano; 6 - Hidróxido de Sódio 40%; 2 - Ácido Sulfúrico 96%; 2 - Ácido Acético 99%; 6 - Hidróxido de Amônio 25%; 6 - Peróxido de Hidrogênio 30% e 6 - Formaldeído 37%. "/>
    <x v="0"/>
    <x v="1"/>
    <x v="0"/>
    <x v="0"/>
    <x v="0"/>
    <x v="1"/>
    <x v="0"/>
    <x v="0"/>
    <x v="0"/>
    <x v="0"/>
    <x v="0"/>
    <x v="3"/>
    <x v="0"/>
    <x v="1"/>
    <x v="1"/>
    <x v="1"/>
    <x v="0"/>
    <x v="1"/>
    <x v="0"/>
  </r>
  <r>
    <s v="#15"/>
    <s v="IMPORTADA"/>
    <s v="IBTEC"/>
    <s v="Danny"/>
    <x v="14"/>
    <x v="4"/>
    <d v="2026-04-13T00:00:00"/>
    <n v="402"/>
    <x v="0"/>
    <x v="0"/>
    <x v="3"/>
    <x v="0"/>
    <s v="3131B"/>
    <s v="A"/>
    <s v="1 – Metanol; 1 – Acetona; 1 – Acetonitrila; 1 – Diclorometano; 3 - Sulfeto de carbono; 1 – Tolueno; 2 -Dietilamina; 1 - Acetato etílico; 2 - n-Heptano; 6 - Hidróxido de sódio 40%; 4 - Ácido sulfúrico 96%; 3 - Ácido Nítrico 65%; 3 - Ácido Acético 99%; 5 - Hidróxido de Amônio 25%; 6 - Peróxido de Hidrogênio 30%; 6 - Formaldeído 37%"/>
    <x v="1"/>
    <x v="1"/>
    <x v="1"/>
    <x v="1"/>
    <x v="1"/>
    <x v="1"/>
    <x v="1"/>
    <x v="0"/>
    <x v="1"/>
    <x v="2"/>
    <x v="0"/>
    <x v="0"/>
    <x v="2"/>
    <x v="1"/>
    <x v="2"/>
    <x v="1"/>
    <x v="0"/>
    <x v="1"/>
    <x v="1"/>
  </r>
  <r>
    <s v="#16"/>
    <s v="IMPORTADA"/>
    <s v="IBTEC"/>
    <s v="Danny"/>
    <x v="15"/>
    <x v="4"/>
    <d v="2026-04-13T00:00:00"/>
    <n v="402"/>
    <x v="0"/>
    <x v="0"/>
    <x v="3"/>
    <x v="0"/>
    <s v="3131B"/>
    <s v="A"/>
    <s v="1 – Metanol; 1 – Acetona; 1 – Acetonitrila; 1 – Diclorometano; 3 - Sulfeto de carbono; 1 – Tolueno; 2 -Dietilamina; 1 - Acetato etílico; 2 - n-Heptano; 6 - Hidróxido de sódio 40%; 4 - Ácido sulfúrico 96%; 3 - Ácido Nítrico 65%; 3 - Ácido Acético 99%; 5 - Hidróxido de Amônio 25%; 6 - Peróxido de Hidrogênio 30%; 6 - Formaldeído 37%"/>
    <x v="1"/>
    <x v="1"/>
    <x v="1"/>
    <x v="1"/>
    <x v="1"/>
    <x v="1"/>
    <x v="1"/>
    <x v="0"/>
    <x v="1"/>
    <x v="2"/>
    <x v="0"/>
    <x v="0"/>
    <x v="2"/>
    <x v="1"/>
    <x v="2"/>
    <x v="1"/>
    <x v="0"/>
    <x v="1"/>
    <x v="1"/>
  </r>
  <r>
    <s v="#17"/>
    <s v="IMPORTADA"/>
    <s v="IBTEC"/>
    <s v="Danny"/>
    <x v="16"/>
    <x v="4"/>
    <d v="2026-04-13T00:00:00"/>
    <n v="402"/>
    <x v="0"/>
    <x v="0"/>
    <x v="3"/>
    <x v="0"/>
    <s v="3131B"/>
    <s v="A"/>
    <s v="1 – Metanol; 1 – Acetona; 1 – Acetonitrila; 1 – Diclorometano; 3 - Sulfeto de carbono; 1 – Tolueno; 2 -Dietilamina; 1 - Acetato etílico; 2 - n-Heptano; 6 - Hidróxido de sódio 40%; 4 - Ácido sulfúrico 96%; 3 - Ácido Nítrico 65%; 3 - Ácido Acético 99%; 5 - Hidróxido de Amônio 25%; 6 - Peróxido de Hidrogênio 30%; 6 - Formaldeído 37%"/>
    <x v="1"/>
    <x v="1"/>
    <x v="1"/>
    <x v="1"/>
    <x v="1"/>
    <x v="1"/>
    <x v="1"/>
    <x v="0"/>
    <x v="1"/>
    <x v="2"/>
    <x v="0"/>
    <x v="0"/>
    <x v="2"/>
    <x v="1"/>
    <x v="2"/>
    <x v="1"/>
    <x v="0"/>
    <x v="1"/>
    <x v="1"/>
  </r>
  <r>
    <s v="#18"/>
    <s v="IMPORTADA"/>
    <s v="IBTEC"/>
    <s v="Delta Plus"/>
    <x v="17"/>
    <x v="5"/>
    <d v="2025-10-05T00:00:00"/>
    <n v="212"/>
    <x v="0"/>
    <x v="0"/>
    <x v="4"/>
    <x v="0"/>
    <s v="3121X"/>
    <s v="B"/>
    <s v="1 - Metanol; 1 - Acetonitrila; 2 - n-Heptano; 6 - Hidróxido de Sódio 40%; 4 - Ácido sulfúrico 96%; 3- Ácido Acético 99%"/>
    <x v="1"/>
    <x v="1"/>
    <x v="0"/>
    <x v="0"/>
    <x v="0"/>
    <x v="0"/>
    <x v="0"/>
    <x v="0"/>
    <x v="0"/>
    <x v="2"/>
    <x v="0"/>
    <x v="0"/>
    <x v="0"/>
    <x v="1"/>
    <x v="0"/>
    <x v="0"/>
    <x v="0"/>
    <x v="0"/>
    <x v="0"/>
  </r>
  <r>
    <s v="#19"/>
    <s v="IMPORTADA"/>
    <s v="IBTEC"/>
    <s v="Delta Plus"/>
    <x v="18"/>
    <x v="5"/>
    <d v="2025-10-05T00:00:00"/>
    <n v="212"/>
    <x v="0"/>
    <x v="0"/>
    <x v="4"/>
    <x v="0"/>
    <s v="3121X"/>
    <s v="B"/>
    <s v="1 - Metanol; 1 - Acetonitrila; 2 - n-Heptano; 6 - Hidróxido de Sódio 40%; 4 - Ácido sulfúrico 96%; 3- Ácido Acético 99%"/>
    <x v="1"/>
    <x v="1"/>
    <x v="0"/>
    <x v="0"/>
    <x v="0"/>
    <x v="0"/>
    <x v="0"/>
    <x v="0"/>
    <x v="0"/>
    <x v="2"/>
    <x v="0"/>
    <x v="0"/>
    <x v="0"/>
    <x v="1"/>
    <x v="0"/>
    <x v="0"/>
    <x v="0"/>
    <x v="0"/>
    <x v="0"/>
  </r>
  <r>
    <s v="#20"/>
    <s v="IMPORTADA"/>
    <s v="FALCÃO BAUER"/>
    <s v="SafetyPlast"/>
    <x v="0"/>
    <x v="6"/>
    <d v="2029-10-16T00:00:00"/>
    <n v="1684"/>
    <x v="1"/>
    <x v="1"/>
    <x v="4"/>
    <x v="0"/>
    <s v="4221X"/>
    <s v="B"/>
    <s v="1 - Metanol; 1 – Diclorometano; 2 - Ácido Sulfúrico 96%; 6 - Hidróxido de Sódio 40%"/>
    <x v="1"/>
    <x v="0"/>
    <x v="0"/>
    <x v="0"/>
    <x v="2"/>
    <x v="0"/>
    <x v="0"/>
    <x v="0"/>
    <x v="0"/>
    <x v="1"/>
    <x v="0"/>
    <x v="2"/>
    <x v="0"/>
    <x v="0"/>
    <x v="0"/>
    <x v="0"/>
    <x v="0"/>
    <x v="0"/>
    <x v="2"/>
  </r>
  <r>
    <s v="#21"/>
    <s v="IMPORTADA"/>
    <s v="FALCÃO BAUER"/>
    <s v="SafetyPlast"/>
    <x v="19"/>
    <x v="6"/>
    <d v="2029-10-16T00:00:00"/>
    <n v="1684"/>
    <x v="1"/>
    <x v="1"/>
    <x v="4"/>
    <x v="0"/>
    <s v="4221X"/>
    <s v="B"/>
    <s v="1 - Metanol; 1 – Diclorometano; 2 - Ácido Sulfúrico 96%; 6 - Hidróxido de Sódio 40%"/>
    <x v="1"/>
    <x v="0"/>
    <x v="0"/>
    <x v="0"/>
    <x v="2"/>
    <x v="0"/>
    <x v="0"/>
    <x v="0"/>
    <x v="0"/>
    <x v="1"/>
    <x v="0"/>
    <x v="2"/>
    <x v="0"/>
    <x v="0"/>
    <x v="0"/>
    <x v="0"/>
    <x v="0"/>
    <x v="0"/>
    <x v="2"/>
  </r>
  <r>
    <s v="#22"/>
    <s v="IMPORTADA"/>
    <s v="FALCÃO BAUER"/>
    <s v="SafetyPlast"/>
    <x v="20"/>
    <x v="6"/>
    <d v="2029-10-16T00:00:00"/>
    <n v="1684"/>
    <x v="1"/>
    <x v="1"/>
    <x v="4"/>
    <x v="0"/>
    <s v="4221X"/>
    <s v="B"/>
    <s v="1 - Metanol; 1 – Diclorometano; 2 - Ácido Sulfúrico 96%; 6 - Hidróxido de Sódio 40%"/>
    <x v="1"/>
    <x v="0"/>
    <x v="0"/>
    <x v="0"/>
    <x v="2"/>
    <x v="0"/>
    <x v="0"/>
    <x v="0"/>
    <x v="0"/>
    <x v="1"/>
    <x v="0"/>
    <x v="2"/>
    <x v="0"/>
    <x v="0"/>
    <x v="0"/>
    <x v="0"/>
    <x v="0"/>
    <x v="0"/>
    <x v="2"/>
  </r>
  <r>
    <s v="#23"/>
    <s v="IMPORTADA"/>
    <s v="FALCÃO BAUER"/>
    <s v="SafetyPlast"/>
    <x v="21"/>
    <x v="6"/>
    <d v="2029-10-16T00:00:00"/>
    <n v="1684"/>
    <x v="1"/>
    <x v="1"/>
    <x v="4"/>
    <x v="0"/>
    <s v="4221X"/>
    <s v="B"/>
    <s v="1 - Metanol; 1 – Diclorometano; 2 - Ácido Sulfúrico 96%; 6 - Hidróxido de Sódio 40%"/>
    <x v="1"/>
    <x v="0"/>
    <x v="0"/>
    <x v="0"/>
    <x v="2"/>
    <x v="0"/>
    <x v="0"/>
    <x v="0"/>
    <x v="0"/>
    <x v="1"/>
    <x v="0"/>
    <x v="2"/>
    <x v="0"/>
    <x v="0"/>
    <x v="0"/>
    <x v="0"/>
    <x v="0"/>
    <x v="0"/>
    <x v="2"/>
  </r>
  <r>
    <s v="#24"/>
    <s v="IMPORTADA"/>
    <s v="FALCÃO BAUER"/>
    <s v="SafetyPlast"/>
    <x v="22"/>
    <x v="6"/>
    <d v="2029-10-16T00:00:00"/>
    <n v="1684"/>
    <x v="1"/>
    <x v="1"/>
    <x v="4"/>
    <x v="0"/>
    <s v="4221X"/>
    <s v="B"/>
    <s v="1 - Metanol; 1 – Diclorometano; 2 - Ácido Sulfúrico 96%; 6 - Hidróxido de Sódio 40%"/>
    <x v="1"/>
    <x v="0"/>
    <x v="0"/>
    <x v="0"/>
    <x v="2"/>
    <x v="0"/>
    <x v="0"/>
    <x v="0"/>
    <x v="0"/>
    <x v="1"/>
    <x v="0"/>
    <x v="2"/>
    <x v="0"/>
    <x v="0"/>
    <x v="0"/>
    <x v="0"/>
    <x v="0"/>
    <x v="0"/>
    <x v="2"/>
  </r>
  <r>
    <s v="#25"/>
    <s v="IMPORTADA"/>
    <s v="IBTEC"/>
    <s v="Danny"/>
    <x v="23"/>
    <x v="7"/>
    <d v="2025-06-02T00:00:00"/>
    <n v="87"/>
    <x v="0"/>
    <x v="0"/>
    <x v="2"/>
    <x v="0"/>
    <s v="3101X*não aprov rasgo"/>
    <s v="N/C"/>
    <s v="1 - Metanol; 1 - Sulfeto de carbono; 1 - Tolueno; 2 - Dietilamina; 1 - Acetato etílico; 6 - n-Heptano; 6 - Hidróxido de Sódio 40%; 2 - Ácido Sulfúrico 96%; 2 - Ácido nítrico 65%; 2 - Ácido acético 99%; 5 - Hidróxido de Amônio 25%; 6 - Peróxido de Hidrogênio 30%; 6 - Formaldeído 37%"/>
    <x v="1"/>
    <x v="0"/>
    <x v="0"/>
    <x v="1"/>
    <x v="0"/>
    <x v="1"/>
    <x v="1"/>
    <x v="0"/>
    <x v="1"/>
    <x v="3"/>
    <x v="0"/>
    <x v="2"/>
    <x v="3"/>
    <x v="2"/>
    <x v="2"/>
    <x v="1"/>
    <x v="0"/>
    <x v="1"/>
    <x v="0"/>
  </r>
  <r>
    <s v="#26"/>
    <s v="IMPORTADA"/>
    <s v="IBTEC"/>
    <s v="Volk"/>
    <x v="24"/>
    <x v="8"/>
    <d v="2025-12-10T00:00:00"/>
    <n v="278"/>
    <x v="0"/>
    <x v="0"/>
    <x v="2"/>
    <x v="0"/>
    <s v="3101X*não aprov rasgo"/>
    <s v="B"/>
    <s v="1 - Metanol; 1- Acetonitrila; 5 - n-Heptano; 6 - Hidróxido de sódio 40%; 2- Ácido Acético 99%; 5 - Hidróxido de Amônio 25%; 6 - Peróxido de Hidrogênio 30%; 6 - Formaldeído 37% "/>
    <x v="1"/>
    <x v="0"/>
    <x v="1"/>
    <x v="0"/>
    <x v="0"/>
    <x v="0"/>
    <x v="0"/>
    <x v="0"/>
    <x v="2"/>
    <x v="3"/>
    <x v="0"/>
    <x v="4"/>
    <x v="0"/>
    <x v="0"/>
    <x v="0"/>
    <x v="1"/>
    <x v="0"/>
    <x v="1"/>
    <x v="0"/>
  </r>
  <r>
    <s v="#27"/>
    <s v="IMPORTADA"/>
    <s v="FALCÃO BAUER"/>
    <s v="Danny"/>
    <x v="25"/>
    <x v="9"/>
    <d v="2025-09-30T00:00:00"/>
    <n v="207"/>
    <x v="1"/>
    <x v="0"/>
    <x v="1"/>
    <x v="0"/>
    <s v="4111A"/>
    <e v="#REF!"/>
    <s v="1 – Metanol; 3 – Sulfeto de carbono; 1 – Dietilamina; 1- Tolueno; 1 – Tetrahidrofurano; 1 – Acetato etílico; 6 - n-Heptano; 6 – Hidróxido de sódio 40%; 3 – Ácido sulfúrico 96%; 3 – Ácido nítrico 65%; 3 – Ácido acético 99%; 5 – Hidróxido de amônio 25%; 4 – Peróxido de hidrogênio 30%; 6 - Fluoreto de hidrogênio 40%; e 4 – Formaldeído 37%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28"/>
    <s v="IMPORTADA"/>
    <s v="IBTEC"/>
    <s v="Danny"/>
    <x v="26"/>
    <x v="10"/>
    <d v="2025-09-03T00:00:00"/>
    <n v="180"/>
    <x v="0"/>
    <x v="0"/>
    <x v="2"/>
    <x v="0"/>
    <s v="3101X*não aprov rasgo"/>
    <s v="A"/>
    <s v="1 - Metanol; 3 – Sulfeto de Carbono; 1 – Tolueno; 1 - Acetato Etílico; 4 – n-Heptano; 6 - Hidróxido de Sódio 40%; 2 - Ácido Sulfúrico 96%; 2 – Ácido Nítrico 65%; 2 – Ácido Acético 99%; 5 - Hidróxido de Amônio 25%; 6 - Peróxido de Hidrogênio 30% e 6 – Formaldeído 37%"/>
    <x v="1"/>
    <x v="0"/>
    <x v="0"/>
    <x v="0"/>
    <x v="1"/>
    <x v="0"/>
    <x v="2"/>
    <x v="0"/>
    <x v="1"/>
    <x v="0"/>
    <x v="0"/>
    <x v="2"/>
    <x v="3"/>
    <x v="2"/>
    <x v="2"/>
    <x v="1"/>
    <x v="0"/>
    <x v="1"/>
    <x v="0"/>
  </r>
  <r>
    <s v="#29"/>
    <s v="IMPORTADA"/>
    <s v="FALCÃO BAUER"/>
    <s v="LDI Safety"/>
    <x v="27"/>
    <x v="11"/>
    <d v="2025-10-09T00:00:00"/>
    <n v="216"/>
    <x v="0"/>
    <x v="0"/>
    <x v="4"/>
    <x v="0"/>
    <s v="3121X"/>
    <s v="B"/>
    <s v="1 - Metanol; 3 - Tolueno; 6 - Hidróxido de sódio 40%; 3 - Ácido sulfúrico 96%"/>
    <x v="1"/>
    <x v="0"/>
    <x v="0"/>
    <x v="0"/>
    <x v="0"/>
    <x v="2"/>
    <x v="0"/>
    <x v="0"/>
    <x v="0"/>
    <x v="1"/>
    <x v="0"/>
    <x v="3"/>
    <x v="0"/>
    <x v="0"/>
    <x v="0"/>
    <x v="0"/>
    <x v="0"/>
    <x v="0"/>
    <x v="0"/>
  </r>
  <r>
    <s v="#30"/>
    <s v="IMPORTADA"/>
    <s v="FALCÃO BAUER"/>
    <s v="LDI Safety"/>
    <x v="28"/>
    <x v="12"/>
    <d v="2029-10-24T00:00:00"/>
    <n v="1692"/>
    <x v="0"/>
    <x v="0"/>
    <x v="2"/>
    <x v="0"/>
    <s v="3101X*não aprov rasgo"/>
    <s v="B"/>
    <s v="1 - Metanol; 6 - Dissulfeto de carbono; 6 - n-Heptano; 6 - Hidróxido de sódio 40%; 3 - Ácido Sulfúrico 96%"/>
    <x v="1"/>
    <x v="0"/>
    <x v="0"/>
    <x v="0"/>
    <x v="3"/>
    <x v="0"/>
    <x v="0"/>
    <x v="0"/>
    <x v="0"/>
    <x v="3"/>
    <x v="0"/>
    <x v="3"/>
    <x v="0"/>
    <x v="0"/>
    <x v="0"/>
    <x v="0"/>
    <x v="0"/>
    <x v="0"/>
    <x v="0"/>
  </r>
  <r>
    <s v="#31"/>
    <s v="IMPORTADA"/>
    <s v="IBTEC"/>
    <s v="Delta"/>
    <x v="29"/>
    <x v="13"/>
    <d v="2025-10-16T00:00:00"/>
    <n v="223"/>
    <x v="2"/>
    <x v="0"/>
    <x v="4"/>
    <x v="0"/>
    <s v="2121X"/>
    <s v="B"/>
    <s v="1 - Metanol; 6 - Hidróxido de Sódio 40%; 5 - Ácido Sulfúrico 96%."/>
    <x v="1"/>
    <x v="0"/>
    <x v="0"/>
    <x v="0"/>
    <x v="0"/>
    <x v="0"/>
    <x v="0"/>
    <x v="0"/>
    <x v="0"/>
    <x v="1"/>
    <x v="0"/>
    <x v="5"/>
    <x v="0"/>
    <x v="0"/>
    <x v="0"/>
    <x v="0"/>
    <x v="0"/>
    <x v="0"/>
    <x v="0"/>
  </r>
  <r>
    <s v="#32"/>
    <s v="IMPORTADA"/>
    <s v="IBTEC"/>
    <s v="Delta"/>
    <x v="30"/>
    <x v="13"/>
    <d v="2025-10-16T00:00:00"/>
    <n v="223"/>
    <x v="2"/>
    <x v="0"/>
    <x v="4"/>
    <x v="0"/>
    <s v="2121X"/>
    <s v="B"/>
    <s v="1 - Metanol; 6 - Hidróxido de Sódio 40%; 5 - Ácido Sulfúrico 96%."/>
    <x v="1"/>
    <x v="0"/>
    <x v="0"/>
    <x v="0"/>
    <x v="0"/>
    <x v="0"/>
    <x v="0"/>
    <x v="0"/>
    <x v="0"/>
    <x v="1"/>
    <x v="0"/>
    <x v="5"/>
    <x v="0"/>
    <x v="0"/>
    <x v="0"/>
    <x v="0"/>
    <x v="0"/>
    <x v="0"/>
    <x v="0"/>
  </r>
  <r>
    <s v="#33"/>
    <s v="IMPORTADA"/>
    <s v="IBTEC"/>
    <s v="Ansell"/>
    <x v="31"/>
    <x v="14"/>
    <d v="2028-07-04T00:00:00"/>
    <n v="1215"/>
    <x v="0"/>
    <x v="0"/>
    <x v="4"/>
    <x v="0"/>
    <s v="3121A"/>
    <s v="C"/>
    <s v="1 - Tolueno; 1 – n-Heptano; 6 - Hidróxido de Sódio 40% "/>
    <x v="0"/>
    <x v="0"/>
    <x v="0"/>
    <x v="0"/>
    <x v="0"/>
    <x v="1"/>
    <x v="0"/>
    <x v="0"/>
    <x v="0"/>
    <x v="4"/>
    <x v="1"/>
    <x v="4"/>
    <x v="0"/>
    <x v="3"/>
    <x v="0"/>
    <x v="0"/>
    <x v="0"/>
    <x v="0"/>
    <x v="2"/>
  </r>
  <r>
    <s v="#34"/>
    <s v="IMPORTADA"/>
    <s v="IBTEC"/>
    <s v="Ansell"/>
    <x v="32"/>
    <x v="14"/>
    <d v="2028-07-04T00:00:00"/>
    <n v="1215"/>
    <x v="0"/>
    <x v="0"/>
    <x v="4"/>
    <x v="0"/>
    <s v="3121A"/>
    <s v="C"/>
    <s v="1 - Tolueno; 1 – n-Heptano; 6 - Hidróxido de Sódio 40% "/>
    <x v="0"/>
    <x v="0"/>
    <x v="0"/>
    <x v="0"/>
    <x v="0"/>
    <x v="1"/>
    <x v="0"/>
    <x v="0"/>
    <x v="0"/>
    <x v="4"/>
    <x v="1"/>
    <x v="4"/>
    <x v="0"/>
    <x v="3"/>
    <x v="0"/>
    <x v="0"/>
    <x v="0"/>
    <x v="0"/>
    <x v="2"/>
  </r>
  <r>
    <s v="#35"/>
    <s v="IMPORTADA"/>
    <s v="IBTEC"/>
    <s v="Super Safety "/>
    <x v="33"/>
    <x v="15"/>
    <d v="2026-10-01T00:00:00"/>
    <n v="573"/>
    <x v="3"/>
    <x v="0"/>
    <x v="2"/>
    <x v="1"/>
    <s v="0100X*não aprov rasgo, abrasão,perfuro"/>
    <s v="B"/>
    <s v="1- n-Heptano; 6 - Hidróxido de sódio 40%; 6 - Hidróxido de Amônio 25%; 6- Peróxido de Hidrogênio 30%"/>
    <x v="0"/>
    <x v="0"/>
    <x v="0"/>
    <x v="0"/>
    <x v="0"/>
    <x v="0"/>
    <x v="0"/>
    <x v="0"/>
    <x v="0"/>
    <x v="1"/>
    <x v="0"/>
    <x v="4"/>
    <x v="0"/>
    <x v="4"/>
    <x v="1"/>
    <x v="1"/>
    <x v="0"/>
    <x v="0"/>
    <x v="0"/>
  </r>
  <r>
    <s v="#36"/>
    <s v="IMPORTADA"/>
    <s v="IBTEC"/>
    <s v="Danny"/>
    <x v="34"/>
    <x v="16"/>
    <d v="2026-04-13T00:00:00"/>
    <n v="402"/>
    <x v="0"/>
    <x v="0"/>
    <x v="4"/>
    <x v="0"/>
    <s v="3121A"/>
    <s v="A"/>
    <s v="2 – Metano; 1 – Acetona; 1 – Acetonitrila; 1 – Diclorometano; 3 - Sulfeto de carbono; 1 – Tolueno; 2 -Dietilamina; 1 - Acetato etílico; 6 - n-Heptano; 6 - Hidróxido de sódio 40%; 5 - Ácido sulfúrico 96%; 4 - Ácido Nítrico 65%; 4 - Ácido Acético 99%; 5 - Hidróxido de Amônio 25%; 6 - Peróxido de Hidrogênio 30%; 6 - Formaldeído 37%"/>
    <x v="2"/>
    <x v="1"/>
    <x v="1"/>
    <x v="1"/>
    <x v="1"/>
    <x v="1"/>
    <x v="1"/>
    <x v="1"/>
    <x v="1"/>
    <x v="3"/>
    <x v="0"/>
    <x v="5"/>
    <x v="4"/>
    <x v="1"/>
    <x v="2"/>
    <x v="1"/>
    <x v="0"/>
    <x v="1"/>
    <x v="1"/>
  </r>
  <r>
    <s v="#37"/>
    <s v="IMPORTADA"/>
    <s v="IBTEC"/>
    <s v="Danny"/>
    <x v="35"/>
    <x v="16"/>
    <d v="2026-04-13T00:00:00"/>
    <n v="402"/>
    <x v="0"/>
    <x v="0"/>
    <x v="4"/>
    <x v="0"/>
    <s v="3121A"/>
    <s v="A"/>
    <s v="2 – Metano; 1 – Acetona; 1 – Acetonitrila; 1 – Diclorometano; 3 - Sulfeto de carbono; 1 – Tolueno; 2 -Dietilamina; 1 - Acetato etílico; 6 - n-Heptano; 6 - Hidróxido de sódio 40%; 5 - Ácido sulfúrico 96%; 4 - Ácido Nítrico 65%; 4 - Ácido Acético 99%; 5 - Hidróxido de Amônio 25%; 6 - Peróxido de Hidrogênio 30%; 6 - Formaldeído 37%"/>
    <x v="2"/>
    <x v="1"/>
    <x v="1"/>
    <x v="1"/>
    <x v="1"/>
    <x v="1"/>
    <x v="1"/>
    <x v="1"/>
    <x v="1"/>
    <x v="3"/>
    <x v="0"/>
    <x v="5"/>
    <x v="4"/>
    <x v="1"/>
    <x v="2"/>
    <x v="1"/>
    <x v="0"/>
    <x v="1"/>
    <x v="1"/>
  </r>
  <r>
    <s v="#38"/>
    <s v="IMPORTADA"/>
    <s v="F. BAUER"/>
    <s v="Danny"/>
    <x v="36"/>
    <x v="17"/>
    <d v="2027-05-06T00:00:00"/>
    <n v="790"/>
    <x v="1"/>
    <x v="0"/>
    <x v="1"/>
    <x v="0"/>
    <s v="4111B"/>
    <s v="A"/>
    <s v="2 - Metanol; 1 - Acetona; 2 - Acetonitrila; 1 - Dissulfeto de carbono; 1 - Tolueno; 2 - Tetraidrofurano; 1- n-Heptano; 6 - Hidróxido de Sódio 40%; 3 - Ácido Sulfúrico 96%; 6 - Ácido nítrico 65%; 3 - Ácido acético 99%; 6 - Hidróxido de amônio 25%; 6 - Peróxido de hidrogênio 30%; 6 - Formaldeído 37%"/>
    <x v="2"/>
    <x v="1"/>
    <x v="2"/>
    <x v="0"/>
    <x v="2"/>
    <x v="1"/>
    <x v="0"/>
    <x v="2"/>
    <x v="0"/>
    <x v="4"/>
    <x v="0"/>
    <x v="3"/>
    <x v="1"/>
    <x v="1"/>
    <x v="1"/>
    <x v="1"/>
    <x v="0"/>
    <x v="1"/>
    <x v="1"/>
  </r>
  <r>
    <s v="#39"/>
    <s v="IMPORTADA"/>
    <s v="F. BAUER"/>
    <s v="Danny"/>
    <x v="37"/>
    <x v="17"/>
    <d v="2027-05-06T00:00:00"/>
    <n v="790"/>
    <x v="1"/>
    <x v="0"/>
    <x v="1"/>
    <x v="0"/>
    <s v="4111B"/>
    <s v="A"/>
    <s v="2 - Metanol; 1 - Acetona; 2 - Acetonitrila; 1 - Dissulfeto de carbono; 1 - Tolueno; 2 - Tetraidrofurano; 1- n-Heptano; 6 - Hidróxido de Sódio 40%; 3 - Ácido Sulfúrico 96%; 6 - Ácido nítrico 65%; 3 - Ácido acético 99%; 6 - Hidróxido de amônio 25%; 6 - Peróxido de hidrogênio 30%; 6 - Formaldeído 37%."/>
    <x v="2"/>
    <x v="1"/>
    <x v="2"/>
    <x v="0"/>
    <x v="2"/>
    <x v="1"/>
    <x v="0"/>
    <x v="2"/>
    <x v="0"/>
    <x v="4"/>
    <x v="0"/>
    <x v="3"/>
    <x v="1"/>
    <x v="1"/>
    <x v="1"/>
    <x v="1"/>
    <x v="0"/>
    <x v="1"/>
    <x v="1"/>
  </r>
  <r>
    <s v="#40"/>
    <s v="IMPORTADA"/>
    <s v="F. BAUER"/>
    <s v="Danny"/>
    <x v="38"/>
    <x v="17"/>
    <d v="2027-05-06T00:00:00"/>
    <n v="790"/>
    <x v="1"/>
    <x v="0"/>
    <x v="1"/>
    <x v="0"/>
    <s v="4111B"/>
    <s v="A"/>
    <s v="2 - Metanol; 1 - Acetona; 2 - Acetonitrila; 1 - Dissulfeto de carbono; 1 - Tolueno; 2 - Tetraidrofurano; 1- n-Heptano; 6 - Hidróxido de Sódio 40%; 3 - Ácido Sulfúrico 96%; 6 - Ácido nítrico 65%; 3 - Ácido acético 99%; 6 - Hidróxido de amônio 25%; 6 - Peróxido de hidrogênio 30%; 6 - Formaldeído 37%."/>
    <x v="2"/>
    <x v="1"/>
    <x v="2"/>
    <x v="0"/>
    <x v="2"/>
    <x v="1"/>
    <x v="0"/>
    <x v="2"/>
    <x v="0"/>
    <x v="4"/>
    <x v="0"/>
    <x v="3"/>
    <x v="1"/>
    <x v="1"/>
    <x v="1"/>
    <x v="1"/>
    <x v="0"/>
    <x v="1"/>
    <x v="1"/>
  </r>
  <r>
    <s v="#41"/>
    <s v="IMPORTADA"/>
    <s v="IBTEC"/>
    <s v="INBAT"/>
    <x v="39"/>
    <x v="18"/>
    <d v="2028-11-01T00:00:00"/>
    <n v="1335"/>
    <x v="2"/>
    <x v="0"/>
    <x v="1"/>
    <x v="1"/>
    <s v="2110X*não aprov perfuro"/>
    <s v="B"/>
    <s v="2 - Metanol; 1 - Acetona; 6 - Hidróxido de Sódio 40% e (?) Peróxido de Hidrogênio 30%"/>
    <x v="2"/>
    <x v="1"/>
    <x v="0"/>
    <x v="0"/>
    <x v="0"/>
    <x v="0"/>
    <x v="0"/>
    <x v="0"/>
    <x v="0"/>
    <x v="1"/>
    <x v="0"/>
    <x v="4"/>
    <x v="0"/>
    <x v="0"/>
    <x v="0"/>
    <x v="1"/>
    <x v="0"/>
    <x v="0"/>
    <x v="0"/>
  </r>
  <r>
    <s v="#42"/>
    <s v="IMPORTADA"/>
    <s v="IBTEC"/>
    <s v="Kalipso"/>
    <x v="40"/>
    <x v="19"/>
    <d v="2029-01-12T00:00:00"/>
    <n v="1407"/>
    <x v="1"/>
    <x v="0"/>
    <x v="4"/>
    <x v="0"/>
    <s v="4121A"/>
    <s v="A"/>
    <s v="2 - Metanol; 1 - Acetonitrila; 1 - Tolueno; 2 - n-Heptano; 6 - Hidróxido de sódio 40%; 3 - Ácido sulfúrico 96%; 4 - Ácido nítrico 65%; 2 - Ácido acético 99%; 6 - Hidróxido de amônia 25%; 6 - Peróxido de hidrogênio 30%; 6 - Formaldeído 37% "/>
    <x v="2"/>
    <x v="0"/>
    <x v="1"/>
    <x v="0"/>
    <x v="0"/>
    <x v="1"/>
    <x v="0"/>
    <x v="0"/>
    <x v="0"/>
    <x v="2"/>
    <x v="0"/>
    <x v="3"/>
    <x v="4"/>
    <x v="2"/>
    <x v="1"/>
    <x v="1"/>
    <x v="0"/>
    <x v="1"/>
    <x v="1"/>
  </r>
  <r>
    <s v="#43"/>
    <s v="IMPORTADA"/>
    <s v="IBTEC"/>
    <s v="Kalipso"/>
    <x v="1"/>
    <x v="19"/>
    <d v="2029-01-12T00:00:00"/>
    <n v="1407"/>
    <x v="1"/>
    <x v="0"/>
    <x v="4"/>
    <x v="0"/>
    <s v="4121A"/>
    <s v="A"/>
    <s v="2 - Metanol; 1 - Acetonitrila; 1 - Tolueno; 2 - n-Heptano; 6 - Hidróxido de sódio 40%; 3 - Ácido sulfúrico 96%; 4 - Ácido nítrico 65%; 2 - Ácido acético 99%; 6 - Hidróxido de amônia 25%; 6 - Peróxido de hidrogênio 30%; 6 - Formaldeído 37% "/>
    <x v="2"/>
    <x v="0"/>
    <x v="1"/>
    <x v="0"/>
    <x v="0"/>
    <x v="1"/>
    <x v="0"/>
    <x v="0"/>
    <x v="0"/>
    <x v="2"/>
    <x v="0"/>
    <x v="3"/>
    <x v="4"/>
    <x v="2"/>
    <x v="1"/>
    <x v="1"/>
    <x v="0"/>
    <x v="1"/>
    <x v="1"/>
  </r>
  <r>
    <s v="#44"/>
    <s v="IMPORTADA"/>
    <s v="IBTEC"/>
    <s v="Kalipso"/>
    <x v="41"/>
    <x v="19"/>
    <d v="2029-01-12T00:00:00"/>
    <n v="1407"/>
    <x v="1"/>
    <x v="0"/>
    <x v="4"/>
    <x v="0"/>
    <s v="4121A"/>
    <s v="A"/>
    <s v="2 - Metanol; 1 - Acetonitrila; 1 - Tolueno; 2 - n-Heptano; 6 - Hidróxido de sódio 40%; 3 - Ácido sulfúrico 96%; 4 - Ácido nítrico 65%; 2 - Ácido acético 99%; 6 - Hidróxido de amônia 25%; 6 - Peróxido de hidrogênio 30%; 6 - Formaldeído 37% "/>
    <x v="2"/>
    <x v="0"/>
    <x v="1"/>
    <x v="0"/>
    <x v="0"/>
    <x v="1"/>
    <x v="0"/>
    <x v="0"/>
    <x v="0"/>
    <x v="2"/>
    <x v="0"/>
    <x v="3"/>
    <x v="4"/>
    <x v="2"/>
    <x v="1"/>
    <x v="1"/>
    <x v="0"/>
    <x v="1"/>
    <x v="1"/>
  </r>
  <r>
    <s v="#45"/>
    <s v="IMPORTADA"/>
    <s v="C"/>
    <s v="Volk"/>
    <x v="42"/>
    <x v="20"/>
    <d v="2027-05-03T00:00:00"/>
    <n v="787"/>
    <x v="1"/>
    <x v="0"/>
    <x v="2"/>
    <x v="0"/>
    <s v="4101X*não aprov rasgo"/>
    <s v="A"/>
    <s v="2 - Metanol; 1 - Acetonitrila; 1 - Tolueno; 6 - n-Heptano; 6 - Hidróxido de Sódio 40%; 2 - Ácido Sulfúrico 96%; 3- Ácido Nítrico 65%; 2 - Ácido Acético 99%; 6 - Hidróxido de Amônio 25%; 6 - Peróxido de Hidrogênio 30%; 6 - Formaldeído 37%"/>
    <x v="2"/>
    <x v="0"/>
    <x v="1"/>
    <x v="0"/>
    <x v="0"/>
    <x v="1"/>
    <x v="0"/>
    <x v="0"/>
    <x v="0"/>
    <x v="3"/>
    <x v="0"/>
    <x v="2"/>
    <x v="2"/>
    <x v="2"/>
    <x v="1"/>
    <x v="1"/>
    <x v="0"/>
    <x v="1"/>
    <x v="0"/>
  </r>
  <r>
    <s v="#46"/>
    <s v="IMPORTADA"/>
    <s v="IBTEC"/>
    <s v="INBAT"/>
    <x v="43"/>
    <x v="21"/>
    <d v="2028-07-08T00:00:00"/>
    <n v="1219"/>
    <x v="0"/>
    <x v="0"/>
    <x v="2"/>
    <x v="0"/>
    <s v="3101X*não aprov rasgo"/>
    <s v="B"/>
    <s v="2 - Metanol; 1 - Tolueno; 6 - n-Heptano; 6 - Hidróxido de Sódio 40%"/>
    <x v="2"/>
    <x v="0"/>
    <x v="0"/>
    <x v="0"/>
    <x v="0"/>
    <x v="1"/>
    <x v="0"/>
    <x v="0"/>
    <x v="0"/>
    <x v="3"/>
    <x v="0"/>
    <x v="4"/>
    <x v="0"/>
    <x v="0"/>
    <x v="0"/>
    <x v="0"/>
    <x v="0"/>
    <x v="0"/>
    <x v="0"/>
  </r>
  <r>
    <s v="#47"/>
    <s v="IMPORTADA"/>
    <s v="IBTEC"/>
    <s v="MCR"/>
    <x v="44"/>
    <x v="22"/>
    <d v="2026-06-22T00:00:00"/>
    <n v="472"/>
    <x v="0"/>
    <x v="0"/>
    <x v="4"/>
    <x v="0"/>
    <s v="3121X"/>
    <s v="B"/>
    <s v="2 - Metanol; 1- Tolueno; 6 - Hidróxido de Sódio 40% e 2 - Ácido Sulfúrico 96%"/>
    <x v="2"/>
    <x v="0"/>
    <x v="0"/>
    <x v="0"/>
    <x v="0"/>
    <x v="1"/>
    <x v="0"/>
    <x v="0"/>
    <x v="0"/>
    <x v="1"/>
    <x v="0"/>
    <x v="2"/>
    <x v="0"/>
    <x v="0"/>
    <x v="0"/>
    <x v="0"/>
    <x v="0"/>
    <x v="0"/>
    <x v="0"/>
  </r>
  <r>
    <s v="#48"/>
    <s v="IMPORTADA"/>
    <s v="IBTEC"/>
    <s v="MCR"/>
    <x v="45"/>
    <x v="22"/>
    <d v="2026-06-22T00:00:00"/>
    <n v="472"/>
    <x v="0"/>
    <x v="0"/>
    <x v="4"/>
    <x v="0"/>
    <s v="3121X"/>
    <s v="B"/>
    <s v="2 - Metanol; 1- Tolueno; 6 - Hidróxido de Sódio 40% e 2 - Ácido Sulfúrico 96%"/>
    <x v="2"/>
    <x v="0"/>
    <x v="0"/>
    <x v="0"/>
    <x v="0"/>
    <x v="1"/>
    <x v="0"/>
    <x v="0"/>
    <x v="0"/>
    <x v="1"/>
    <x v="0"/>
    <x v="2"/>
    <x v="0"/>
    <x v="0"/>
    <x v="0"/>
    <x v="0"/>
    <x v="0"/>
    <x v="0"/>
    <x v="0"/>
  </r>
  <r>
    <s v="#49"/>
    <s v="IMPORTADA"/>
    <s v="IBTEC"/>
    <s v="MCR"/>
    <x v="46"/>
    <x v="22"/>
    <d v="2026-06-22T00:00:00"/>
    <n v="472"/>
    <x v="0"/>
    <x v="0"/>
    <x v="4"/>
    <x v="0"/>
    <s v="3121X"/>
    <s v="B"/>
    <s v="2 - Metanol; 1- Tolueno; 6 - Hidróxido de Sódio 40% e 2 - Ácido Sulfúrico 96%"/>
    <x v="2"/>
    <x v="0"/>
    <x v="0"/>
    <x v="0"/>
    <x v="0"/>
    <x v="1"/>
    <x v="0"/>
    <x v="0"/>
    <x v="0"/>
    <x v="1"/>
    <x v="0"/>
    <x v="2"/>
    <x v="0"/>
    <x v="0"/>
    <x v="0"/>
    <x v="0"/>
    <x v="0"/>
    <x v="0"/>
    <x v="0"/>
  </r>
  <r>
    <s v="#50"/>
    <s v="IMPORTADA"/>
    <s v="IBTEC"/>
    <s v="MCR"/>
    <x v="47"/>
    <x v="22"/>
    <d v="2026-06-22T00:00:00"/>
    <n v="472"/>
    <x v="0"/>
    <x v="0"/>
    <x v="4"/>
    <x v="0"/>
    <s v="3121X"/>
    <s v="B"/>
    <s v="2 - Metanol; 1- Tolueno; 6 - Hidróxido de Sódio 40% e 2 - Ácido Sulfúrico 96%"/>
    <x v="2"/>
    <x v="0"/>
    <x v="0"/>
    <x v="0"/>
    <x v="0"/>
    <x v="1"/>
    <x v="0"/>
    <x v="0"/>
    <x v="0"/>
    <x v="1"/>
    <x v="0"/>
    <x v="2"/>
    <x v="0"/>
    <x v="0"/>
    <x v="0"/>
    <x v="0"/>
    <x v="0"/>
    <x v="0"/>
    <x v="0"/>
  </r>
  <r>
    <s v="#51"/>
    <s v="IMPORTADA"/>
    <s v="IBTEC"/>
    <s v="Worker"/>
    <x v="48"/>
    <x v="23"/>
    <d v="2025-11-30T00:00:00"/>
    <n v="268"/>
    <x v="0"/>
    <x v="0"/>
    <x v="3"/>
    <x v="0"/>
    <s v="3131X"/>
    <s v="A"/>
    <s v="2 - Metanol; 1-Acetona; 2- Acetonitrila; 1- Acetato etílico; 2- n- Heptano; 6 - Hidróxido de Sódio 40%; 4 - Ácido Sulfúrico 96% e 5- Ácido Nítrico 65%"/>
    <x v="2"/>
    <x v="1"/>
    <x v="2"/>
    <x v="0"/>
    <x v="0"/>
    <x v="0"/>
    <x v="0"/>
    <x v="0"/>
    <x v="1"/>
    <x v="2"/>
    <x v="0"/>
    <x v="0"/>
    <x v="5"/>
    <x v="0"/>
    <x v="0"/>
    <x v="0"/>
    <x v="0"/>
    <x v="0"/>
    <x v="1"/>
  </r>
  <r>
    <s v="#52"/>
    <s v="IMPORTADA"/>
    <s v="IBTEC"/>
    <s v="Worker"/>
    <x v="49"/>
    <x v="23"/>
    <d v="2025-11-30T00:00:00"/>
    <n v="268"/>
    <x v="0"/>
    <x v="0"/>
    <x v="3"/>
    <x v="0"/>
    <s v="3131X"/>
    <s v="A"/>
    <s v="2 - Metanol; 1-Acetona; 2- Acetonitrila; 1- Acetato etílico; 2- n- Heptano; 6 - Hidróxido de Sódio 40%; 4 - Ácido Sulfúrico 96% e 5- Ácido Nítrico 65%"/>
    <x v="2"/>
    <x v="1"/>
    <x v="2"/>
    <x v="0"/>
    <x v="0"/>
    <x v="0"/>
    <x v="0"/>
    <x v="0"/>
    <x v="1"/>
    <x v="2"/>
    <x v="0"/>
    <x v="0"/>
    <x v="5"/>
    <x v="0"/>
    <x v="0"/>
    <x v="0"/>
    <x v="0"/>
    <x v="0"/>
    <x v="1"/>
  </r>
  <r>
    <s v="#53"/>
    <s v="IMPORTADA"/>
    <s v="IBTEC"/>
    <s v="Worker"/>
    <x v="50"/>
    <x v="23"/>
    <d v="2025-11-30T00:00:00"/>
    <n v="268"/>
    <x v="0"/>
    <x v="0"/>
    <x v="3"/>
    <x v="0"/>
    <s v="3131X"/>
    <s v="A"/>
    <s v="2 - Metanol; 1-Acetona; 2- Acetonitrila; 1- Acetato etílico; 2- n- Heptano; 6 - Hidróxido de Sódio 40%; 4 - Ácido Sulfúrico 96% e 5- Ácido Nítrico 65%"/>
    <x v="2"/>
    <x v="1"/>
    <x v="2"/>
    <x v="0"/>
    <x v="0"/>
    <x v="0"/>
    <x v="0"/>
    <x v="0"/>
    <x v="1"/>
    <x v="2"/>
    <x v="0"/>
    <x v="0"/>
    <x v="5"/>
    <x v="0"/>
    <x v="0"/>
    <x v="0"/>
    <x v="0"/>
    <x v="0"/>
    <x v="1"/>
  </r>
  <r>
    <s v="#54"/>
    <s v="IMPORTADA"/>
    <s v="IBTEC"/>
    <s v="Volk"/>
    <x v="51"/>
    <x v="24"/>
    <d v="2029-10-23T00:00:00"/>
    <n v="1691"/>
    <x v="1"/>
    <x v="0"/>
    <x v="4"/>
    <x v="0"/>
    <s v="4121X"/>
    <s v="A"/>
    <s v="2 - Metanol; 2- n-Heptano ; 6 - Hidróxido de Sódio 40%; 4 - Ácido Sulfúrico 96%; 6-Hidróxido de Amônio 25%; 6-Peróxido de Hidrogênio 30%; 6-Formaldeído 37% "/>
    <x v="2"/>
    <x v="0"/>
    <x v="0"/>
    <x v="0"/>
    <x v="4"/>
    <x v="3"/>
    <x v="0"/>
    <x v="0"/>
    <x v="0"/>
    <x v="2"/>
    <x v="0"/>
    <x v="0"/>
    <x v="0"/>
    <x v="0"/>
    <x v="1"/>
    <x v="1"/>
    <x v="0"/>
    <x v="1"/>
    <x v="1"/>
  </r>
  <r>
    <s v="#55"/>
    <s v="IMPORTADA"/>
    <s v="IBTEC"/>
    <s v="Volk"/>
    <x v="52"/>
    <x v="24"/>
    <d v="2029-10-23T00:00:00"/>
    <n v="1691"/>
    <x v="1"/>
    <x v="0"/>
    <x v="4"/>
    <x v="0"/>
    <s v="4121X"/>
    <s v="A"/>
    <s v="2 - Metanol; 2- n-Heptano ; 6 - Hidróxido de Sódio 40%; 4 - Ácido Sulfúrico 96%; 6-Hidróxido de Amônio 25%; 6-Peróxido de Hidrogênio 30%; 6-Formaldeído 37% "/>
    <x v="2"/>
    <x v="0"/>
    <x v="0"/>
    <x v="0"/>
    <x v="4"/>
    <x v="3"/>
    <x v="0"/>
    <x v="0"/>
    <x v="0"/>
    <x v="2"/>
    <x v="0"/>
    <x v="0"/>
    <x v="0"/>
    <x v="0"/>
    <x v="1"/>
    <x v="1"/>
    <x v="0"/>
    <x v="1"/>
    <x v="1"/>
  </r>
  <r>
    <s v="#56"/>
    <s v="IMPORTADA"/>
    <s v="IBTEC"/>
    <s v="Volk"/>
    <x v="53"/>
    <x v="24"/>
    <d v="2029-10-23T00:00:00"/>
    <n v="1691"/>
    <x v="1"/>
    <x v="0"/>
    <x v="4"/>
    <x v="0"/>
    <s v="4121X"/>
    <s v="A"/>
    <s v="2 - Metanol; 2- n-Heptano ; 6 - Hidróxido de Sódio 40%; 4 - Ácido Sulfúrico 96%; 6-Hidróxido de Amônio 25%; 6-Peróxido de Hidrogênio 30%; 6-Formaldeído 37% "/>
    <x v="2"/>
    <x v="0"/>
    <x v="0"/>
    <x v="0"/>
    <x v="4"/>
    <x v="3"/>
    <x v="0"/>
    <x v="0"/>
    <x v="0"/>
    <x v="2"/>
    <x v="0"/>
    <x v="0"/>
    <x v="0"/>
    <x v="0"/>
    <x v="1"/>
    <x v="1"/>
    <x v="0"/>
    <x v="1"/>
    <x v="1"/>
  </r>
  <r>
    <s v="#57"/>
    <s v="IMPORTADA"/>
    <s v="IPT"/>
    <s v="Plastcor "/>
    <x v="54"/>
    <x v="25"/>
    <d v="2029-02-06T00:00:00"/>
    <n v="1432"/>
    <x v="2"/>
    <x v="0"/>
    <x v="2"/>
    <x v="0"/>
    <s v="2101X*não aprov rasgo"/>
    <s v="B"/>
    <s v="2 - Metanol; 4 - Hidróxido de Sódio 40%; 4 - Ácido Sulfúrico 96%; 5 - Hidróxido de Amônia 25%"/>
    <x v="2"/>
    <x v="0"/>
    <x v="0"/>
    <x v="0"/>
    <x v="0"/>
    <x v="0"/>
    <x v="0"/>
    <x v="0"/>
    <x v="0"/>
    <x v="1"/>
    <x v="2"/>
    <x v="0"/>
    <x v="0"/>
    <x v="0"/>
    <x v="2"/>
    <x v="0"/>
    <x v="0"/>
    <x v="0"/>
    <x v="0"/>
  </r>
  <r>
    <s v="#58"/>
    <s v="IMPORTADA"/>
    <s v="IPT"/>
    <s v="Plastcor "/>
    <x v="55"/>
    <x v="26"/>
    <d v="2028-11-28T00:00:00"/>
    <n v="1362"/>
    <x v="0"/>
    <x v="0"/>
    <x v="2"/>
    <x v="0"/>
    <s v="3101X*não aprov rasgo"/>
    <s v="N/C"/>
    <s v="2 – Metanol; 6 – Hidróxido de Sódio 40%; 3 – Ácido Sulfúrico 96%; 4 – Hidróxido de Amônio 25%"/>
    <x v="2"/>
    <x v="0"/>
    <x v="0"/>
    <x v="0"/>
    <x v="0"/>
    <x v="0"/>
    <x v="0"/>
    <x v="0"/>
    <x v="0"/>
    <x v="1"/>
    <x v="0"/>
    <x v="3"/>
    <x v="0"/>
    <x v="0"/>
    <x v="3"/>
    <x v="0"/>
    <x v="0"/>
    <x v="0"/>
    <x v="0"/>
  </r>
  <r>
    <s v="#59"/>
    <s v="IMPORTADA"/>
    <s v="IBTEC"/>
    <s v="MCR"/>
    <x v="56"/>
    <x v="27"/>
    <d v="2029-03-28T00:00:00"/>
    <n v="1482"/>
    <x v="1"/>
    <x v="0"/>
    <x v="0"/>
    <x v="0"/>
    <s v="4141AP"/>
    <s v="N/C"/>
    <s v="2 - n-Heptano; 6 - Hidróxido de sódio 40%; 4 - Ácido sulfúrico 96%; 4 - Ácido nítrico 65%; 6 - Peróxido de hidrogênio 30%; 6 - Formaldeído 37%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60"/>
    <s v="IMPORTADA"/>
    <s v="IBTEC"/>
    <s v="Danny"/>
    <x v="57"/>
    <x v="28"/>
    <d v="2028-02-06T00:00:00"/>
    <n v="1066"/>
    <x v="1"/>
    <x v="0"/>
    <x v="1"/>
    <x v="0"/>
    <s v="4111A"/>
    <s v="A"/>
    <s v="3 - Dissulfeto de carbono; 1 – Tolueno; 1 – Dietilamina; 4 - n-Heptano; 6 - Hidróxido de Sódio 40%; 2 - Ácido Sulfúrico 96%; 2 - Ácido nítrico 65%; 1 - Ácido acético 99%; 6 - Hidróxido de amônio 25%; 6 - Peróxido de hidrogênio 30%; 6 - Formaldeído 37%. "/>
    <x v="0"/>
    <x v="0"/>
    <x v="0"/>
    <x v="0"/>
    <x v="1"/>
    <x v="1"/>
    <x v="2"/>
    <x v="0"/>
    <x v="0"/>
    <x v="0"/>
    <x v="0"/>
    <x v="2"/>
    <x v="3"/>
    <x v="4"/>
    <x v="1"/>
    <x v="1"/>
    <x v="0"/>
    <x v="1"/>
    <x v="0"/>
  </r>
  <r>
    <s v="#61"/>
    <s v="IMPORTADA"/>
    <s v="IBTEC"/>
    <s v="Danny"/>
    <x v="58"/>
    <x v="29"/>
    <d v="2026-12-09T00:00:00"/>
    <n v="642"/>
    <x v="1"/>
    <x v="0"/>
    <x v="4"/>
    <x v="0"/>
    <s v="4121A"/>
    <s v="A"/>
    <s v="3 - Metanol; 1 - Acetona; 1 - Acetonitrila; 1 - Diclorometano; 2 - Dissulfeto de Carbono; 1 - Tolueno; 2 - Dietilamina; 1 - Tetrahidrofurano; 1 - Acetato etílico; 6 - n-Heptano; 6 - Hidróxido de Sódio 40%; 3 - Ácido sulfúrico 96%; 4 - Ácido Nítrico 65%; 3 - Ácido Acético 99%; 6 - Hidróxido de Amônio 25%; 6 - Peróxido de Hidrogênio 30%; e 6 - Formaldeído 37% "/>
    <x v="3"/>
    <x v="1"/>
    <x v="1"/>
    <x v="1"/>
    <x v="5"/>
    <x v="1"/>
    <x v="3"/>
    <x v="1"/>
    <x v="1"/>
    <x v="3"/>
    <x v="0"/>
    <x v="3"/>
    <x v="4"/>
    <x v="1"/>
    <x v="1"/>
    <x v="1"/>
    <x v="0"/>
    <x v="1"/>
    <x v="1"/>
  </r>
  <r>
    <s v="#62"/>
    <s v="IMPORTADA"/>
    <s v="IBTEC"/>
    <s v="Next Safety"/>
    <x v="59"/>
    <x v="30"/>
    <d v="2029-05-22T00:00:00"/>
    <n v="1537"/>
    <x v="1"/>
    <x v="0"/>
    <x v="4"/>
    <x v="0"/>
    <s v="4121A "/>
    <s v="A"/>
    <s v="3 - Metanol; 1 – Acetonitrila; 1 - Dissulfeto de Carbono; 1 – Tolueno; 2 – Dietilamina; 1 - Acetato de Etila; 6 - h-Heptano; 6 - Hidróxido de Sódio 40%; 3 - Ácido Sulfúrico 96%; 3 - Ácido Nítrico 65%; 3 - Ácido Acético 99%; 6 - Hidróxido de Amônio 25%; 6 - Peróxido de Hidrogênio 30%; 5 - Ácido Fluorídrico 40%; 6 - Formaldeído 37%"/>
    <x v="3"/>
    <x v="0"/>
    <x v="1"/>
    <x v="0"/>
    <x v="2"/>
    <x v="1"/>
    <x v="0"/>
    <x v="1"/>
    <x v="0"/>
    <x v="3"/>
    <x v="0"/>
    <x v="3"/>
    <x v="2"/>
    <x v="1"/>
    <x v="1"/>
    <x v="1"/>
    <x v="1"/>
    <x v="1"/>
    <x v="2"/>
  </r>
  <r>
    <s v="#63"/>
    <s v="IMPORTADA"/>
    <s v="IBTEC"/>
    <s v="Volk"/>
    <x v="60"/>
    <x v="31"/>
    <d v="2026-01-07T00:00:00"/>
    <n v="306"/>
    <x v="0"/>
    <x v="0"/>
    <x v="2"/>
    <x v="0"/>
    <s v="3101X*não aprov rasgo"/>
    <s v="A"/>
    <s v="3 - Metanol; 1 - Acetonitrila; 1 - Tolueno; 6 - n-Heptano; 6 - Hidróxido de Sódio 40%; 4 - Ácido Acético 99%; 6 - Hidróxido de Amônio 25%; 6 - Peróxido de Hidrogênio 30%; 6 - Formaldeído 37%"/>
    <x v="3"/>
    <x v="0"/>
    <x v="1"/>
    <x v="0"/>
    <x v="0"/>
    <x v="1"/>
    <x v="0"/>
    <x v="0"/>
    <x v="0"/>
    <x v="3"/>
    <x v="0"/>
    <x v="4"/>
    <x v="0"/>
    <x v="5"/>
    <x v="1"/>
    <x v="1"/>
    <x v="0"/>
    <x v="1"/>
    <x v="0"/>
  </r>
  <r>
    <s v="#64"/>
    <s v="IMPORTADA"/>
    <s v="IBTEC"/>
    <s v="Volk"/>
    <x v="61"/>
    <x v="32"/>
    <d v="2026-11-04T00:00:00"/>
    <n v="607"/>
    <x v="1"/>
    <x v="0"/>
    <x v="3"/>
    <x v="0"/>
    <s v="4131B"/>
    <s v="A"/>
    <s v="3 - Metanol; 1 - Tolueno; 6 - n-Heptano; 6 - Hidróxido de Sódio 40%; 5 - Ácido Sulfúrico 96%; 5 - Hidróxido de Amônio 25%; 6 - Peróxido de Hidrogênio 30%; 6 - Formaldeído 37%"/>
    <x v="3"/>
    <x v="0"/>
    <x v="0"/>
    <x v="0"/>
    <x v="0"/>
    <x v="1"/>
    <x v="0"/>
    <x v="0"/>
    <x v="0"/>
    <x v="3"/>
    <x v="0"/>
    <x v="5"/>
    <x v="0"/>
    <x v="0"/>
    <x v="2"/>
    <x v="1"/>
    <x v="0"/>
    <x v="1"/>
    <x v="1"/>
  </r>
  <r>
    <s v="#65"/>
    <s v="IMPORTADA"/>
    <s v="IBTEC"/>
    <s v="Volk"/>
    <x v="62"/>
    <x v="32"/>
    <d v="2026-11-04T00:00:00"/>
    <n v="607"/>
    <x v="1"/>
    <x v="0"/>
    <x v="3"/>
    <x v="0"/>
    <s v="4131B"/>
    <s v="A"/>
    <s v="3 - Metanol; 1 - Tolueno; 6 - n-Heptano; 6 - Hidróxido de Sódio 40%; 5 - Ácido Sulfúrico 96%; 5 - Hidróxido de Amônio 25%; 6 - Peróxido de Hidrogênio 30%; 6 - Formaldeído 37%"/>
    <x v="3"/>
    <x v="0"/>
    <x v="0"/>
    <x v="0"/>
    <x v="0"/>
    <x v="1"/>
    <x v="0"/>
    <x v="0"/>
    <x v="0"/>
    <x v="3"/>
    <x v="0"/>
    <x v="5"/>
    <x v="0"/>
    <x v="0"/>
    <x v="2"/>
    <x v="1"/>
    <x v="0"/>
    <x v="1"/>
    <x v="1"/>
  </r>
  <r>
    <s v="#66"/>
    <s v="IMPORTADA"/>
    <s v="IBTEC"/>
    <s v="Volk"/>
    <x v="63"/>
    <x v="32"/>
    <d v="2026-11-04T00:00:00"/>
    <n v="607"/>
    <x v="1"/>
    <x v="0"/>
    <x v="3"/>
    <x v="0"/>
    <s v="4131B"/>
    <s v="A"/>
    <s v="3 - Metanol; 1 - Tolueno; 6 - n-Heptano; 6 - Hidróxido de Sódio 40%; 5 - Ácido Sulfúrico 96%; 5 - Hidróxido de Amônio 25%; 6 - Peróxido de Hidrogênio 30%; 6 - Formaldeído 37%"/>
    <x v="3"/>
    <x v="0"/>
    <x v="0"/>
    <x v="0"/>
    <x v="0"/>
    <x v="1"/>
    <x v="0"/>
    <x v="0"/>
    <x v="0"/>
    <x v="3"/>
    <x v="0"/>
    <x v="5"/>
    <x v="0"/>
    <x v="0"/>
    <x v="2"/>
    <x v="1"/>
    <x v="0"/>
    <x v="1"/>
    <x v="1"/>
  </r>
  <r>
    <s v="#67"/>
    <s v="NACIONAL"/>
    <s v="IPT"/>
    <s v="Plastcor "/>
    <x v="64"/>
    <x v="33"/>
    <d v="2028-03-23T00:00:00"/>
    <n v="1112"/>
    <x v="1"/>
    <x v="0"/>
    <x v="0"/>
    <x v="2"/>
    <s v="4142X"/>
    <s v="B"/>
    <s v="3 - Metanol; 4 - n-Heptano; 4 - Ácido Sulfúrico 96%; 6 - Hidróxido de Sódio 40%.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68"/>
    <s v="NACIONAL"/>
    <s v="IPT"/>
    <s v="Plastcor "/>
    <x v="65"/>
    <x v="33"/>
    <d v="2028-03-23T00:00:00"/>
    <n v="1112"/>
    <x v="1"/>
    <x v="0"/>
    <x v="0"/>
    <x v="2"/>
    <s v="4142X"/>
    <s v="B"/>
    <s v="3 - Metanol; 4 - n-Heptano; 4 - Ácido Sulfúrico 96%; 6 - Hidróxido de Sódio 40%.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69"/>
    <s v="NACIONAL"/>
    <s v="IPT"/>
    <s v="Plastcor "/>
    <x v="66"/>
    <x v="33"/>
    <d v="2028-03-23T00:00:00"/>
    <n v="1112"/>
    <x v="1"/>
    <x v="0"/>
    <x v="0"/>
    <x v="2"/>
    <s v="4142X"/>
    <s v="B"/>
    <s v="3 - Metanol; 4 - n-Heptano; 4 - Ácido Sulfúrico 96%; 6 - Hidróxido de Sódio 40%.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70"/>
    <s v="NACIONAL"/>
    <s v="IPT"/>
    <s v="Plastcor "/>
    <x v="67"/>
    <x v="33"/>
    <d v="2028-03-23T00:00:00"/>
    <n v="1112"/>
    <x v="1"/>
    <x v="0"/>
    <x v="0"/>
    <x v="2"/>
    <s v="4142X"/>
    <s v="B"/>
    <s v="3 - Metanol; 4 - n-Heptano; 4 - Ácido Sulfúrico 96%; 6 - Hidróxido de Sódio 40%.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71"/>
    <s v="NACIONAL"/>
    <s v="IPT"/>
    <s v="Plastcor "/>
    <x v="68"/>
    <x v="33"/>
    <d v="2028-03-23T00:00:00"/>
    <n v="1112"/>
    <x v="1"/>
    <x v="0"/>
    <x v="0"/>
    <x v="2"/>
    <s v="4142X"/>
    <s v="B"/>
    <s v="3 - Metanol; 4 - n-Heptano; 4 - Ácido Sulfúrico 96%; 6 - Hidróxido de Sódio 40%.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#72"/>
    <s v="IMPORTADA"/>
    <s v="IBTEC"/>
    <s v="Delta"/>
    <x v="69"/>
    <x v="34"/>
    <d v="2026-06-18T00:00:00"/>
    <n v="468"/>
    <x v="0"/>
    <x v="0"/>
    <x v="3"/>
    <x v="0"/>
    <s v="3131X"/>
    <s v="B"/>
    <s v="3 - Metanol; 4 - n-Heptano; 6 - Hidróxido de Sódio 40%; 2 - Ácido Sulfúrico 96%"/>
    <x v="3"/>
    <x v="0"/>
    <x v="0"/>
    <x v="0"/>
    <x v="0"/>
    <x v="0"/>
    <x v="0"/>
    <x v="0"/>
    <x v="0"/>
    <x v="0"/>
    <x v="0"/>
    <x v="2"/>
    <x v="0"/>
    <x v="0"/>
    <x v="0"/>
    <x v="0"/>
    <x v="0"/>
    <x v="0"/>
    <x v="0"/>
  </r>
  <r>
    <s v="#73"/>
    <s v="IMPORTADA"/>
    <s v="FALCÃO BAUER"/>
    <s v="LDI Safety"/>
    <x v="70"/>
    <x v="35"/>
    <d v="2028-12-01T00:00:00"/>
    <n v="1365"/>
    <x v="4"/>
    <x v="0"/>
    <x v="4"/>
    <x v="1"/>
    <s v="1120X*não aprov punção"/>
    <s v="B"/>
    <s v="3 - Metanol; 6 - Dissulfeto de carbono; 2 - Tolueno; 1 - Acetato de etila; 6 - n-Heptano; 6 - Hidróxido de sódio 40%"/>
    <x v="3"/>
    <x v="0"/>
    <x v="0"/>
    <x v="0"/>
    <x v="3"/>
    <x v="4"/>
    <x v="0"/>
    <x v="0"/>
    <x v="1"/>
    <x v="3"/>
    <x v="0"/>
    <x v="4"/>
    <x v="0"/>
    <x v="0"/>
    <x v="0"/>
    <x v="0"/>
    <x v="0"/>
    <x v="0"/>
    <x v="0"/>
  </r>
  <r>
    <s v="#74"/>
    <s v="IMPORTADA"/>
    <s v="IBTEC"/>
    <s v="Super Safety "/>
    <x v="71"/>
    <x v="36"/>
    <d v="2027-07-14T00:00:00"/>
    <n v="859"/>
    <x v="1"/>
    <x v="0"/>
    <x v="2"/>
    <x v="0"/>
    <s v="4101X *não aprov rasgo"/>
    <s v="B"/>
    <s v="3 - Tolueno; 6 - n-Heptano; 6 - Hidróxido de sódio 40%"/>
    <x v="0"/>
    <x v="0"/>
    <x v="0"/>
    <x v="0"/>
    <x v="0"/>
    <x v="2"/>
    <x v="0"/>
    <x v="0"/>
    <x v="0"/>
    <x v="3"/>
    <x v="0"/>
    <x v="4"/>
    <x v="0"/>
    <x v="0"/>
    <x v="0"/>
    <x v="0"/>
    <x v="0"/>
    <x v="0"/>
    <x v="0"/>
  </r>
  <r>
    <s v="#75"/>
    <s v="IMPORTADA"/>
    <s v="IBTEC"/>
    <s v="Ansell"/>
    <x v="72"/>
    <x v="37"/>
    <d v="2025-10-26T00:00:00"/>
    <n v="233"/>
    <x v="1"/>
    <x v="0"/>
    <x v="2"/>
    <x v="0"/>
    <s v="4101X *não aprov rasgo"/>
    <s v="A"/>
    <s v="4 - Metanol; 1 - Acetona; 2 - Tolueno; 3 - Dietilamina; 2 - Tetrahidrofurano; 4 - n-Heptano; 6 - Hidróxido de Sódio 40%; 4 - Ácido Sulfúrico 96%; 2 - Ácido Nítrico 65%; 2 - Ácido Acético 99%; 6 - Peróxido de Hidrogênio 30%; 6 - Formaldeído 37%."/>
    <x v="4"/>
    <x v="1"/>
    <x v="0"/>
    <x v="0"/>
    <x v="0"/>
    <x v="4"/>
    <x v="3"/>
    <x v="2"/>
    <x v="0"/>
    <x v="0"/>
    <x v="0"/>
    <x v="0"/>
    <x v="0"/>
    <x v="0"/>
    <x v="0"/>
    <x v="1"/>
    <x v="0"/>
    <x v="1"/>
    <x v="0"/>
  </r>
  <r>
    <s v="#76"/>
    <s v="IMPORTADA"/>
    <s v="IBTEC"/>
    <s v="Ansell"/>
    <x v="73"/>
    <x v="37"/>
    <d v="2025-10-26T00:00:00"/>
    <n v="233"/>
    <x v="1"/>
    <x v="0"/>
    <x v="2"/>
    <x v="0"/>
    <s v="4101X *não aprov rasgo"/>
    <s v="A"/>
    <s v="4 - Metanol; 1 - Acetona; 2 - Tolueno; 3 - Dietilamina; 2 - Tetrahidrofurano; 4 - n-Heptano; 6 - Hidróxido de Sódio 40%; 4 - Ácido Sulfúrico 96%; 2 - Ácido Nítrico 65%; 2 - Ácido Acético 99%; 6 - Peróxido de Hidrogênio 30%; 6 - Formaldeído 37%."/>
    <x v="4"/>
    <x v="1"/>
    <x v="0"/>
    <x v="0"/>
    <x v="0"/>
    <x v="4"/>
    <x v="3"/>
    <x v="2"/>
    <x v="0"/>
    <x v="0"/>
    <x v="0"/>
    <x v="0"/>
    <x v="0"/>
    <x v="0"/>
    <x v="0"/>
    <x v="1"/>
    <x v="0"/>
    <x v="1"/>
    <x v="0"/>
  </r>
  <r>
    <s v="#77"/>
    <s v="NACIONAL"/>
    <s v="IPT"/>
    <s v="Plastcor "/>
    <x v="74"/>
    <x v="38"/>
    <d v="2028-03-23T00:00:00"/>
    <n v="1112"/>
    <x v="0"/>
    <x v="0"/>
    <x v="3"/>
    <x v="0"/>
    <s v="3131X"/>
    <s v="B"/>
    <s v="4 - Metanol; 3 - n-Heptano; 6 - Hidróxido de Sódio 40% e 4 - Ácido Sulfúrico 96%"/>
    <x v="4"/>
    <x v="0"/>
    <x v="0"/>
    <x v="0"/>
    <x v="0"/>
    <x v="0"/>
    <x v="0"/>
    <x v="0"/>
    <x v="0"/>
    <x v="5"/>
    <x v="0"/>
    <x v="0"/>
    <x v="0"/>
    <x v="0"/>
    <x v="0"/>
    <x v="0"/>
    <x v="0"/>
    <x v="0"/>
    <x v="0"/>
  </r>
  <r>
    <s v="#78"/>
    <s v="NACIONAL"/>
    <s v="IPT"/>
    <s v="Plastcor "/>
    <x v="75"/>
    <x v="38"/>
    <d v="2028-03-23T00:00:00"/>
    <n v="1112"/>
    <x v="0"/>
    <x v="0"/>
    <x v="3"/>
    <x v="0"/>
    <s v="3131X"/>
    <s v="B"/>
    <s v="4 - Metanol; 3 - n-Heptano; 6 - Hidróxido de Sódio 40% e 4 - Ácido Sulfúrico 96%"/>
    <x v="4"/>
    <x v="0"/>
    <x v="0"/>
    <x v="0"/>
    <x v="0"/>
    <x v="0"/>
    <x v="0"/>
    <x v="0"/>
    <x v="0"/>
    <x v="5"/>
    <x v="0"/>
    <x v="0"/>
    <x v="0"/>
    <x v="0"/>
    <x v="0"/>
    <x v="0"/>
    <x v="0"/>
    <x v="0"/>
    <x v="0"/>
  </r>
  <r>
    <s v="#79"/>
    <s v="NACIONAL"/>
    <s v="IPT"/>
    <s v="Plastcor "/>
    <x v="76"/>
    <x v="38"/>
    <d v="2028-03-23T00:00:00"/>
    <n v="1112"/>
    <x v="0"/>
    <x v="0"/>
    <x v="3"/>
    <x v="0"/>
    <s v="3131X"/>
    <s v="B"/>
    <s v="4 - Metanol; 3 - n-Heptano; 6 - Hidróxido de Sódio 40% e 4 - Ácido Sulfúrico 96%"/>
    <x v="4"/>
    <x v="0"/>
    <x v="0"/>
    <x v="0"/>
    <x v="0"/>
    <x v="0"/>
    <x v="0"/>
    <x v="0"/>
    <x v="0"/>
    <x v="5"/>
    <x v="0"/>
    <x v="0"/>
    <x v="0"/>
    <x v="0"/>
    <x v="0"/>
    <x v="0"/>
    <x v="0"/>
    <x v="0"/>
    <x v="0"/>
  </r>
  <r>
    <s v="#80"/>
    <s v="NACIONAL"/>
    <s v="IPT"/>
    <s v="Plastcor "/>
    <x v="77"/>
    <x v="38"/>
    <d v="2028-03-23T00:00:00"/>
    <n v="1112"/>
    <x v="0"/>
    <x v="0"/>
    <x v="3"/>
    <x v="0"/>
    <s v="3131X"/>
    <s v="B"/>
    <s v="4 - Metanol; 3 - n-Heptano; 6 - Hidróxido de Sódio 40% e 4 - Ácido Sulfúrico 96%"/>
    <x v="4"/>
    <x v="0"/>
    <x v="0"/>
    <x v="0"/>
    <x v="0"/>
    <x v="0"/>
    <x v="0"/>
    <x v="0"/>
    <x v="0"/>
    <x v="5"/>
    <x v="0"/>
    <x v="0"/>
    <x v="0"/>
    <x v="0"/>
    <x v="0"/>
    <x v="0"/>
    <x v="0"/>
    <x v="0"/>
    <x v="0"/>
  </r>
  <r>
    <s v="#81"/>
    <s v="NACIONAL"/>
    <s v="IPT"/>
    <s v="Plastcor "/>
    <x v="78"/>
    <x v="38"/>
    <d v="2028-03-23T00:00:00"/>
    <n v="1112"/>
    <x v="0"/>
    <x v="0"/>
    <x v="3"/>
    <x v="0"/>
    <s v="3131X"/>
    <s v="B"/>
    <s v="4 - Metanol; 3 - n-Heptano; 6 - Hidróxido de Sódio 40% e 4 - Ácido Sulfúrico 96%"/>
    <x v="4"/>
    <x v="0"/>
    <x v="0"/>
    <x v="0"/>
    <x v="0"/>
    <x v="0"/>
    <x v="0"/>
    <x v="0"/>
    <x v="0"/>
    <x v="5"/>
    <x v="0"/>
    <x v="0"/>
    <x v="0"/>
    <x v="0"/>
    <x v="0"/>
    <x v="0"/>
    <x v="0"/>
    <x v="0"/>
    <x v="0"/>
  </r>
  <r>
    <s v="#82"/>
    <s v="IMPORTADA"/>
    <s v="IPT"/>
    <s v="Volk"/>
    <x v="79"/>
    <x v="39"/>
    <d v="2026-09-06T00:00:00"/>
    <n v="548"/>
    <x v="1"/>
    <x v="0"/>
    <x v="1"/>
    <x v="0"/>
    <s v="4111B"/>
    <s v="B"/>
    <s v="4 - Metanol; 6 - n-Heptano; 3 - Ácido Sulfúrico 96%; 6 - Hidróxido de Sódio 40%"/>
    <x v="4"/>
    <x v="0"/>
    <x v="0"/>
    <x v="0"/>
    <x v="0"/>
    <x v="0"/>
    <x v="0"/>
    <x v="0"/>
    <x v="0"/>
    <x v="3"/>
    <x v="0"/>
    <x v="3"/>
    <x v="0"/>
    <x v="0"/>
    <x v="0"/>
    <x v="0"/>
    <x v="0"/>
    <x v="0"/>
    <x v="0"/>
  </r>
  <r>
    <s v="#83"/>
    <s v="IMPORTADA"/>
    <s v="IBTEC"/>
    <s v="Super Safety "/>
    <x v="80"/>
    <x v="40"/>
    <d v="2028-07-24T00:00:00"/>
    <n v="1235"/>
    <x v="4"/>
    <x v="0"/>
    <x v="1"/>
    <x v="1"/>
    <s v="1110X"/>
    <s v="A"/>
    <s v="4 - n-Heptano; 6 - Hidróxido de Sódio 40%; 5 - Ácido Sulfúrico 96%; 4- Ácido Acético 99%; 6 - Hidróxido de Amônio 25%; 6 - Peróxido de Hidrogênio 30%; 6- Formaldeído 37%. "/>
    <x v="0"/>
    <x v="0"/>
    <x v="0"/>
    <x v="0"/>
    <x v="0"/>
    <x v="0"/>
    <x v="0"/>
    <x v="0"/>
    <x v="0"/>
    <x v="0"/>
    <x v="0"/>
    <x v="5"/>
    <x v="0"/>
    <x v="3"/>
    <x v="1"/>
    <x v="1"/>
    <x v="0"/>
    <x v="1"/>
    <x v="3"/>
  </r>
  <r>
    <s v="#84"/>
    <s v="IMPORTADA"/>
    <s v="IBTEC"/>
    <s v="Danny"/>
    <x v="81"/>
    <x v="41"/>
    <d v="2025-06-02T00:00:00"/>
    <n v="87"/>
    <x v="1"/>
    <x v="0"/>
    <x v="2"/>
    <x v="2"/>
    <s v="4102A*não aprov rasgo"/>
    <s v="A"/>
    <s v="5 - Metanol; 5 - Acetona; 1 - Acetonitrila; 1 - Diclorometano; 2 - Sulfeto de carbono; 3 - Tolueno; 3 - Dietilamina; 1 - Tetrahidrofurano; 2 - Acetato etílico; 3 - n-Heptano; 6 - Hidróxido de Sódio 40%; 5 - Ácido Sulfúrico 96%; 4 - Ácido nítrico 65%; 5 - Ácido acético 99%; 6 - Hidróxido de Amônio 25%; 6 - Peróxido de Hidrogênio 30%; 6 - Fluoreto de hidrogênio 40%; 6 - Formaldeído 37%"/>
    <x v="5"/>
    <x v="2"/>
    <x v="0"/>
    <x v="1"/>
    <x v="5"/>
    <x v="2"/>
    <x v="3"/>
    <x v="1"/>
    <x v="3"/>
    <x v="5"/>
    <x v="0"/>
    <x v="5"/>
    <x v="4"/>
    <x v="6"/>
    <x v="1"/>
    <x v="1"/>
    <x v="2"/>
    <x v="1"/>
    <x v="0"/>
  </r>
  <r>
    <s v="#85"/>
    <s v="IMPORTADA"/>
    <s v="IPT"/>
    <s v="Plastcor "/>
    <x v="82"/>
    <x v="42"/>
    <d v="2025-06-01T00:00:00"/>
    <n v="86"/>
    <x v="0"/>
    <x v="0"/>
    <x v="1"/>
    <x v="0"/>
    <s v="3111X "/>
    <s v="C"/>
    <s v="6 - Hidróxido de Amônia 25%"/>
    <x v="0"/>
    <x v="0"/>
    <x v="0"/>
    <x v="0"/>
    <x v="0"/>
    <x v="0"/>
    <x v="0"/>
    <x v="0"/>
    <x v="0"/>
    <x v="1"/>
    <x v="1"/>
    <x v="4"/>
    <x v="0"/>
    <x v="0"/>
    <x v="1"/>
    <x v="0"/>
    <x v="0"/>
    <x v="0"/>
    <x v="0"/>
  </r>
  <r>
    <s v="#86"/>
    <s v="NACIONAL"/>
    <s v="IBTEC"/>
    <s v="HANDSCHUHE"/>
    <x v="83"/>
    <x v="43"/>
    <d v="2029-07-23T00:00:00"/>
    <n v="1599"/>
    <x v="1"/>
    <x v="0"/>
    <x v="4"/>
    <x v="2"/>
    <s v="4122X"/>
    <s v="B"/>
    <s v="6 – Hidróxido de sódio 40%; 3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</r>
  <r>
    <s v="#87"/>
    <s v="NACIONAL"/>
    <s v="IBTEC"/>
    <s v="HANDSCHUHE"/>
    <x v="84"/>
    <x v="43"/>
    <d v="2029-07-23T00:00:00"/>
    <n v="1599"/>
    <x v="1"/>
    <x v="0"/>
    <x v="4"/>
    <x v="2"/>
    <s v="4122X"/>
    <s v="B"/>
    <s v="6 – Hidróxido de sódio 40%; 3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</r>
  <r>
    <s v="#88"/>
    <s v="NACIONAL"/>
    <s v="IBTEC"/>
    <s v="HANDSCHUHE"/>
    <x v="85"/>
    <x v="43"/>
    <d v="2029-07-23T00:00:00"/>
    <n v="1599"/>
    <x v="1"/>
    <x v="0"/>
    <x v="4"/>
    <x v="2"/>
    <s v="4122X"/>
    <s v="B"/>
    <s v="6 – Hidróxido de sódio 40%; 3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</r>
  <r>
    <s v="#89"/>
    <s v="NACIONAL"/>
    <s v="IBTEC"/>
    <s v="HANDSCHUHE"/>
    <x v="86"/>
    <x v="43"/>
    <d v="2029-07-23T00:00:00"/>
    <n v="1599"/>
    <x v="1"/>
    <x v="0"/>
    <x v="4"/>
    <x v="2"/>
    <s v="4122X"/>
    <s v="B"/>
    <s v="6 – Hidróxido de sódio 40%; 3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</r>
  <r>
    <s v="#90"/>
    <s v="NACIONAL"/>
    <s v="IBTEC"/>
    <s v="HANDSCHUHE"/>
    <x v="87"/>
    <x v="44"/>
    <d v="2029-07-23T00:00:00"/>
    <n v="1599"/>
    <x v="1"/>
    <x v="0"/>
    <x v="4"/>
    <x v="3"/>
    <s v="4124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</r>
  <r>
    <s v="#91"/>
    <s v="NACIONAL"/>
    <s v="IBTEC"/>
    <s v="HANDSCHUHE"/>
    <x v="88"/>
    <x v="44"/>
    <d v="2029-07-23T00:00:00"/>
    <n v="1599"/>
    <x v="1"/>
    <x v="0"/>
    <x v="4"/>
    <x v="3"/>
    <s v="4124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</r>
  <r>
    <s v="#92"/>
    <s v="NACIONAL"/>
    <s v="IBTEC"/>
    <s v="HANDSCHUHE"/>
    <x v="89"/>
    <x v="44"/>
    <d v="2029-07-23T00:00:00"/>
    <n v="1599"/>
    <x v="1"/>
    <x v="0"/>
    <x v="4"/>
    <x v="3"/>
    <s v="4124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</r>
  <r>
    <s v="#93"/>
    <s v="NACIONAL"/>
    <s v="IBTEC"/>
    <s v="HANDSCHUHE"/>
    <x v="90"/>
    <x v="44"/>
    <d v="2029-07-23T00:00:00"/>
    <n v="1599"/>
    <x v="1"/>
    <x v="0"/>
    <x v="4"/>
    <x v="3"/>
    <s v="4124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</r>
  <r>
    <s v="#94"/>
    <s v="NACIONAL"/>
    <s v="IBTEC"/>
    <s v="HANDSCHUHE"/>
    <x v="91"/>
    <x v="44"/>
    <d v="2029-07-23T00:00:00"/>
    <n v="1599"/>
    <x v="1"/>
    <x v="0"/>
    <x v="4"/>
    <x v="3"/>
    <s v="4124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</r>
  <r>
    <s v="#95"/>
    <s v="NACIONAL"/>
    <s v="IBTEC"/>
    <s v="HANDSCHUHE"/>
    <x v="92"/>
    <x v="44"/>
    <d v="2029-07-23T00:00:00"/>
    <n v="1599"/>
    <x v="1"/>
    <x v="0"/>
    <x v="4"/>
    <x v="3"/>
    <s v="4124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</r>
  <r>
    <s v="#96"/>
    <s v="NACIONAL"/>
    <s v="IBTEC"/>
    <s v="HANDSCHUHE"/>
    <x v="93"/>
    <x v="45"/>
    <d v="2029-07-23T00:00:00"/>
    <n v="1599"/>
    <x v="1"/>
    <x v="0"/>
    <x v="4"/>
    <x v="2"/>
    <s v="4122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2"/>
  </r>
  <r>
    <s v="#97"/>
    <s v="NACIONAL"/>
    <s v="IBTEC"/>
    <s v="HANDSCHUHE"/>
    <x v="94"/>
    <x v="45"/>
    <d v="2029-07-23T00:00:00"/>
    <n v="1599"/>
    <x v="1"/>
    <x v="0"/>
    <x v="4"/>
    <x v="2"/>
    <s v="4122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2"/>
  </r>
  <r>
    <s v="#98"/>
    <s v="NACIONAL"/>
    <s v="IBTEC"/>
    <s v="HANDSCHUHE"/>
    <x v="95"/>
    <x v="45"/>
    <d v="2029-07-23T00:00:00"/>
    <n v="1599"/>
    <x v="1"/>
    <x v="0"/>
    <x v="4"/>
    <x v="2"/>
    <s v="4122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2"/>
  </r>
  <r>
    <s v="#99"/>
    <s v="NACIONAL"/>
    <s v="IBTEC"/>
    <s v="HANDSCHUHE"/>
    <x v="96"/>
    <x v="45"/>
    <d v="2029-07-23T00:00:00"/>
    <n v="1599"/>
    <x v="1"/>
    <x v="0"/>
    <x v="4"/>
    <x v="2"/>
    <s v="4122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2"/>
  </r>
  <r>
    <s v="#100"/>
    <s v="NACIONAL"/>
    <s v="IBTEC"/>
    <s v="HANDSCHUHE"/>
    <x v="97"/>
    <x v="45"/>
    <d v="2029-07-23T00:00:00"/>
    <n v="1599"/>
    <x v="1"/>
    <x v="0"/>
    <x v="4"/>
    <x v="2"/>
    <s v="4122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2"/>
  </r>
  <r>
    <s v="#101"/>
    <s v="NACIONAL"/>
    <s v="IBTEC"/>
    <s v="HANDSCHUHE"/>
    <x v="98"/>
    <x v="45"/>
    <d v="2029-07-23T00:00:00"/>
    <n v="1599"/>
    <x v="1"/>
    <x v="0"/>
    <x v="4"/>
    <x v="2"/>
    <s v="4122X"/>
    <s v="B"/>
    <s v="6 – Hidróxido de sódio 40%; 4 – Ácido sulfúrico 96% ; 6 – Ácido Nítrico 65%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2"/>
  </r>
  <r>
    <s v="#102"/>
    <s v="IMPORTADA"/>
    <s v="IBTEC"/>
    <s v="Volk"/>
    <x v="99"/>
    <x v="46"/>
    <d v="2027-10-12T00:00:00"/>
    <n v="949"/>
    <x v="1"/>
    <x v="0"/>
    <x v="1"/>
    <x v="0"/>
    <s v="4111A"/>
    <s v="B"/>
    <s v="6 - Metanol; 1 - Tolueno; 6 - n-Heptano; 6 - Hidróxido de Sódio 40%; 4 - Ácido Sulfúrico 96%; 4 - Hidróxido de Amônia 25%"/>
    <x v="6"/>
    <x v="0"/>
    <x v="0"/>
    <x v="0"/>
    <x v="0"/>
    <x v="1"/>
    <x v="0"/>
    <x v="0"/>
    <x v="0"/>
    <x v="3"/>
    <x v="0"/>
    <x v="0"/>
    <x v="0"/>
    <x v="0"/>
    <x v="3"/>
    <x v="0"/>
    <x v="0"/>
    <x v="0"/>
    <x v="2"/>
  </r>
  <r>
    <s v="#103"/>
    <s v="NACIONAL"/>
    <s v="IBTEC"/>
    <s v="Plastcor "/>
    <x v="100"/>
    <x v="47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04"/>
    <s v="NACIONAL"/>
    <s v="IBTEC"/>
    <s v="Plastcor "/>
    <x v="101"/>
    <x v="47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05"/>
    <s v="NACIONAL"/>
    <s v="IBTEC"/>
    <s v="Plastcor "/>
    <x v="102"/>
    <x v="47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06"/>
    <s v="NACIONAL"/>
    <s v="IBTEC"/>
    <s v="Plastcor "/>
    <x v="103"/>
    <x v="47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07"/>
    <s v="NACIONAL"/>
    <s v="IBTEC"/>
    <s v="Plastcor "/>
    <x v="104"/>
    <x v="47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08"/>
    <s v="NACIONAL"/>
    <s v="IBTEC"/>
    <s v="Plastcor "/>
    <x v="105"/>
    <x v="48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09"/>
    <s v="NACIONAL"/>
    <s v="IBTEC"/>
    <s v="Plastcor "/>
    <x v="106"/>
    <x v="48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10"/>
    <s v="NACIONAL"/>
    <s v="IBTEC"/>
    <s v="Plastcor "/>
    <x v="107"/>
    <x v="48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11"/>
    <s v="NACIONAL"/>
    <s v="IBTEC"/>
    <s v="Plastcor "/>
    <x v="108"/>
    <x v="48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12"/>
    <s v="NACIONAL"/>
    <s v="IBTEC"/>
    <s v="Plastcor "/>
    <x v="109"/>
    <x v="48"/>
    <d v="2029-05-07T00:00:00"/>
    <n v="1522"/>
    <x v="5"/>
    <x v="2"/>
    <x v="5"/>
    <x v="4"/>
    <s v="N/C"/>
    <s v="B"/>
    <s v="6 - Metanol; 2 - Tolueno; 3 - n-Heptano; 6 - Hidróxido de sódio 40%; 6 - Ácido sulfúrico 96%"/>
    <x v="6"/>
    <x v="0"/>
    <x v="0"/>
    <x v="0"/>
    <x v="0"/>
    <x v="4"/>
    <x v="0"/>
    <x v="0"/>
    <x v="0"/>
    <x v="5"/>
    <x v="0"/>
    <x v="1"/>
    <x v="0"/>
    <x v="0"/>
    <x v="0"/>
    <x v="0"/>
    <x v="0"/>
    <x v="0"/>
    <x v="0"/>
  </r>
  <r>
    <s v="#113"/>
    <s v="IMPORTADA"/>
    <s v="IBTEC"/>
    <s v="Volk"/>
    <x v="110"/>
    <x v="49"/>
    <d v="2027-09-02T00:00:00"/>
    <n v="909"/>
    <x v="1"/>
    <x v="0"/>
    <x v="1"/>
    <x v="0"/>
    <s v="4111A"/>
    <s v="A"/>
    <s v="6 - Metanol; 2 - Tolueno; 6 - n-Heptano; 6 - Hidróxido de Sódio 40%; 4 - Ácido Sulfúrico 96%; 4 - Hidróxido de Amônia 25"/>
    <x v="6"/>
    <x v="0"/>
    <x v="0"/>
    <x v="0"/>
    <x v="0"/>
    <x v="4"/>
    <x v="0"/>
    <x v="0"/>
    <x v="0"/>
    <x v="3"/>
    <x v="0"/>
    <x v="0"/>
    <x v="0"/>
    <x v="5"/>
    <x v="0"/>
    <x v="0"/>
    <x v="0"/>
    <x v="0"/>
    <x v="0"/>
  </r>
  <r>
    <s v="#114"/>
    <s v="IMPORTADA"/>
    <s v="IPT"/>
    <s v="Volk"/>
    <x v="111"/>
    <x v="50"/>
    <d v="2027-10-06T00:00:00"/>
    <n v="943"/>
    <x v="1"/>
    <x v="0"/>
    <x v="3"/>
    <x v="0"/>
    <s v="4131A"/>
    <s v="A"/>
    <s v="6 - Metanol; 3 - Tolueno; 6 - h-Heptano; 6 - Hidróxido de Sódio 40%; 2 - Hidróxido de Amônia 25%"/>
    <x v="6"/>
    <x v="0"/>
    <x v="0"/>
    <x v="0"/>
    <x v="0"/>
    <x v="2"/>
    <x v="0"/>
    <x v="0"/>
    <x v="0"/>
    <x v="3"/>
    <x v="0"/>
    <x v="4"/>
    <x v="0"/>
    <x v="0"/>
    <x v="4"/>
    <x v="0"/>
    <x v="0"/>
    <x v="0"/>
    <x v="2"/>
  </r>
  <r>
    <s v="#115"/>
    <s v="IMPORTADA"/>
    <s v="IBTEC"/>
    <s v="VONDER"/>
    <x v="112"/>
    <x v="51"/>
    <d v="2028-06-14T00:00:00"/>
    <n v="1195"/>
    <x v="1"/>
    <x v="0"/>
    <x v="4"/>
    <x v="2"/>
    <s v="4122X"/>
    <s v="B"/>
    <s v="6 - Metanol; 5 - Ácido Sulfúrico 96%; 6 - Hidróxido de Sódio 40%. 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0"/>
  </r>
  <r>
    <s v="#116"/>
    <s v="IMPORTADA"/>
    <s v="IBTEC"/>
    <s v="VONDER"/>
    <x v="113"/>
    <x v="51"/>
    <d v="2028-06-14T00:00:00"/>
    <n v="1195"/>
    <x v="1"/>
    <x v="0"/>
    <x v="4"/>
    <x v="2"/>
    <s v="4122X"/>
    <s v="B"/>
    <s v="6 - Metanol; 5 - Ácido Sulfúrico 96%; 6 - Hidróxido de Sódio 40%. 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0"/>
  </r>
  <r>
    <s v="#117"/>
    <s v="IMPORTADA"/>
    <s v="IBTEC"/>
    <s v="VONDER"/>
    <x v="114"/>
    <x v="51"/>
    <d v="2028-06-14T00:00:00"/>
    <n v="1195"/>
    <x v="1"/>
    <x v="0"/>
    <x v="4"/>
    <x v="2"/>
    <s v="4122X"/>
    <s v="B"/>
    <s v="6 - Metanol; 5 - Ácido Sulfúrico 96%; 6 - Hidróxido de Sódio 40%. 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0"/>
  </r>
  <r>
    <s v="#118"/>
    <s v="IMPORTADA"/>
    <s v="IBTEC"/>
    <s v="VONDER"/>
    <x v="115"/>
    <x v="51"/>
    <d v="2028-06-14T00:00:00"/>
    <n v="1195"/>
    <x v="1"/>
    <x v="0"/>
    <x v="4"/>
    <x v="2"/>
    <s v="4122X"/>
    <s v="B"/>
    <s v="6 - Metanol; 5 - Ácido Sulfúrico 96%; 6 - Hidróxido de Sódio 40%. 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0"/>
  </r>
  <r>
    <s v="#119"/>
    <s v="IMPORTADA"/>
    <s v="IBTEC"/>
    <s v="VONDER"/>
    <x v="116"/>
    <x v="51"/>
    <d v="2028-06-14T00:00:00"/>
    <n v="1195"/>
    <x v="1"/>
    <x v="0"/>
    <x v="4"/>
    <x v="2"/>
    <s v="4122X"/>
    <s v="B"/>
    <s v="6 - Metanol; 5 - Ácido Sulfúrico 96%; 6 - Hidróxido de Sódio 40%. "/>
    <x v="6"/>
    <x v="0"/>
    <x v="0"/>
    <x v="0"/>
    <x v="0"/>
    <x v="0"/>
    <x v="0"/>
    <x v="0"/>
    <x v="0"/>
    <x v="1"/>
    <x v="0"/>
    <x v="5"/>
    <x v="0"/>
    <x v="0"/>
    <x v="0"/>
    <x v="0"/>
    <x v="0"/>
    <x v="0"/>
    <x v="0"/>
  </r>
  <r>
    <s v="#120"/>
    <s v="NACIONAL"/>
    <s v="IPT"/>
    <s v="JUNDTEX"/>
    <x v="112"/>
    <x v="52"/>
    <d v="2027-04-06T00:00:00"/>
    <n v="760"/>
    <x v="1"/>
    <x v="0"/>
    <x v="4"/>
    <x v="0"/>
    <s v="4121X"/>
    <s v="B"/>
    <s v="6 - Metanol; 6 - Hidróxido de Sódio 40%; 3 - Ácido Sulfúrico 96%"/>
    <x v="6"/>
    <x v="0"/>
    <x v="0"/>
    <x v="0"/>
    <x v="0"/>
    <x v="0"/>
    <x v="0"/>
    <x v="0"/>
    <x v="0"/>
    <x v="1"/>
    <x v="0"/>
    <x v="3"/>
    <x v="0"/>
    <x v="0"/>
    <x v="0"/>
    <x v="0"/>
    <x v="0"/>
    <x v="0"/>
    <x v="0"/>
  </r>
  <r>
    <s v="#121"/>
    <s v="NACIONAL"/>
    <s v="IPT"/>
    <s v="JUNDTEX"/>
    <x v="113"/>
    <x v="52"/>
    <d v="2027-04-06T00:00:00"/>
    <n v="760"/>
    <x v="1"/>
    <x v="0"/>
    <x v="4"/>
    <x v="0"/>
    <s v="4121X"/>
    <s v="B"/>
    <s v="6 - Metanol; 6 - Hidróxido de Sódio 40%; 3 - Ácido Sulfúrico 96%"/>
    <x v="6"/>
    <x v="0"/>
    <x v="0"/>
    <x v="0"/>
    <x v="0"/>
    <x v="0"/>
    <x v="0"/>
    <x v="0"/>
    <x v="0"/>
    <x v="1"/>
    <x v="0"/>
    <x v="3"/>
    <x v="0"/>
    <x v="0"/>
    <x v="0"/>
    <x v="0"/>
    <x v="0"/>
    <x v="0"/>
    <x v="0"/>
  </r>
  <r>
    <s v="#122"/>
    <s v="NACIONAL"/>
    <s v="IPT"/>
    <s v="JUNDTEX"/>
    <x v="114"/>
    <x v="52"/>
    <d v="2027-04-06T00:00:00"/>
    <n v="760"/>
    <x v="1"/>
    <x v="0"/>
    <x v="4"/>
    <x v="0"/>
    <s v="4121X"/>
    <s v="B"/>
    <s v="6 - Metanol; 6 - Hidróxido de Sódio 40%; 3 - Ácido Sulfúrico 96%"/>
    <x v="6"/>
    <x v="0"/>
    <x v="0"/>
    <x v="0"/>
    <x v="0"/>
    <x v="0"/>
    <x v="0"/>
    <x v="0"/>
    <x v="0"/>
    <x v="1"/>
    <x v="0"/>
    <x v="3"/>
    <x v="0"/>
    <x v="0"/>
    <x v="0"/>
    <x v="0"/>
    <x v="0"/>
    <x v="0"/>
    <x v="0"/>
  </r>
  <r>
    <s v="#123"/>
    <s v="NACIONAL"/>
    <s v="IPT"/>
    <s v="JUNDTEX"/>
    <x v="117"/>
    <x v="52"/>
    <d v="2027-04-06T00:00:00"/>
    <n v="760"/>
    <x v="1"/>
    <x v="0"/>
    <x v="4"/>
    <x v="0"/>
    <s v="4121X"/>
    <s v="B"/>
    <s v="6 - Metanol; 6 - Hidróxido de Sódio 40%; 3 - Ácido Sulfúrico 96%"/>
    <x v="6"/>
    <x v="0"/>
    <x v="0"/>
    <x v="0"/>
    <x v="0"/>
    <x v="0"/>
    <x v="0"/>
    <x v="0"/>
    <x v="0"/>
    <x v="1"/>
    <x v="0"/>
    <x v="3"/>
    <x v="0"/>
    <x v="0"/>
    <x v="0"/>
    <x v="0"/>
    <x v="0"/>
    <x v="0"/>
    <x v="0"/>
  </r>
  <r>
    <s v="#124"/>
    <s v="NACIONAL"/>
    <s v="IPT"/>
    <s v="JUNDTEX"/>
    <x v="118"/>
    <x v="52"/>
    <d v="2027-04-06T00:00:00"/>
    <n v="760"/>
    <x v="1"/>
    <x v="0"/>
    <x v="4"/>
    <x v="0"/>
    <s v="4121X"/>
    <s v="B"/>
    <s v="6 - Metanol; 6 - Hidróxido de Sódio 40%; 3 - Ácido Sulfúrico 96%"/>
    <x v="6"/>
    <x v="0"/>
    <x v="0"/>
    <x v="0"/>
    <x v="0"/>
    <x v="0"/>
    <x v="0"/>
    <x v="0"/>
    <x v="0"/>
    <x v="1"/>
    <x v="0"/>
    <x v="3"/>
    <x v="0"/>
    <x v="0"/>
    <x v="0"/>
    <x v="0"/>
    <x v="0"/>
    <x v="0"/>
    <x v="0"/>
  </r>
  <r>
    <s v="#125"/>
    <s v="IMPORTADA"/>
    <s v="IPT"/>
    <s v="Super Safety "/>
    <x v="119"/>
    <x v="53"/>
    <d v="2029-03-22T00:00:00"/>
    <n v="1476"/>
    <x v="1"/>
    <x v="1"/>
    <x v="4"/>
    <x v="0"/>
    <s v="4221X"/>
    <s v="A"/>
    <s v="6 - Metanol; 6 - Hidróxido de sódio 40%; 4 - Ácido sulfúrico 96%; 2 - Ácido acético 99%; 1 - Hidróxido de amônia 25%; 6 - Peróxido de hidrogênio 30%; 6 - Formaldeído 37%"/>
    <x v="6"/>
    <x v="0"/>
    <x v="0"/>
    <x v="0"/>
    <x v="0"/>
    <x v="0"/>
    <x v="0"/>
    <x v="0"/>
    <x v="0"/>
    <x v="1"/>
    <x v="0"/>
    <x v="0"/>
    <x v="0"/>
    <x v="2"/>
    <x v="5"/>
    <x v="1"/>
    <x v="0"/>
    <x v="1"/>
    <x v="2"/>
  </r>
  <r>
    <s v="#126"/>
    <s v="IMPORTADA"/>
    <s v="IPT"/>
    <s v="Super Safety "/>
    <x v="120"/>
    <x v="53"/>
    <d v="2029-03-22T00:00:00"/>
    <n v="1476"/>
    <x v="1"/>
    <x v="1"/>
    <x v="4"/>
    <x v="0"/>
    <s v="4221X"/>
    <s v="A"/>
    <s v="6 - Metanol; 6 - Hidróxido de sódio 40%; 4 - Ácido sulfúrico 96%; 2 - Ácido acético 99%; 1 - Hidróxido de amônia 25%; 6 - Peróxido de hidrogênio 30%; 6 - Formaldeído 37%"/>
    <x v="6"/>
    <x v="0"/>
    <x v="0"/>
    <x v="0"/>
    <x v="0"/>
    <x v="0"/>
    <x v="0"/>
    <x v="0"/>
    <x v="0"/>
    <x v="1"/>
    <x v="0"/>
    <x v="0"/>
    <x v="0"/>
    <x v="2"/>
    <x v="5"/>
    <x v="1"/>
    <x v="0"/>
    <x v="1"/>
    <x v="2"/>
  </r>
  <r>
    <s v="#127"/>
    <s v="IMPORTADA"/>
    <s v="IPT"/>
    <s v="Super Safety "/>
    <x v="121"/>
    <x v="53"/>
    <d v="2029-03-22T00:00:00"/>
    <n v="1476"/>
    <x v="1"/>
    <x v="1"/>
    <x v="4"/>
    <x v="0"/>
    <s v="4221X"/>
    <s v="A"/>
    <s v="6 - Metanol; 6 - Hidróxido de sódio 40%; 4 - Ácido sulfúrico 96%; 2 - Ácido acético 99%; 1 - Hidróxido de amônia 25%; 6 - Peróxido de hidrogênio 30%; 6 - Formaldeído 37%"/>
    <x v="6"/>
    <x v="0"/>
    <x v="0"/>
    <x v="0"/>
    <x v="0"/>
    <x v="0"/>
    <x v="0"/>
    <x v="0"/>
    <x v="0"/>
    <x v="1"/>
    <x v="0"/>
    <x v="0"/>
    <x v="0"/>
    <x v="2"/>
    <x v="5"/>
    <x v="1"/>
    <x v="0"/>
    <x v="1"/>
    <x v="2"/>
  </r>
  <r>
    <s v="#128"/>
    <s v="IMPORTADA"/>
    <s v="IPT"/>
    <s v="Super Safety "/>
    <x v="122"/>
    <x v="53"/>
    <d v="2029-03-22T00:00:00"/>
    <n v="1476"/>
    <x v="1"/>
    <x v="1"/>
    <x v="4"/>
    <x v="0"/>
    <s v="4221X"/>
    <s v="A"/>
    <s v="6 - Metanol; 6 - Hidróxido de sódio 40%; 4 - Ácido sulfúrico 96%; 2 - Ácido acético 99%; 1 - Hidróxido de amônia 25%; 6 - Peróxido de hidrogênio 30%; 6 - Formaldeído 37%"/>
    <x v="6"/>
    <x v="0"/>
    <x v="0"/>
    <x v="0"/>
    <x v="0"/>
    <x v="0"/>
    <x v="0"/>
    <x v="0"/>
    <x v="0"/>
    <x v="1"/>
    <x v="0"/>
    <x v="0"/>
    <x v="0"/>
    <x v="2"/>
    <x v="5"/>
    <x v="1"/>
    <x v="0"/>
    <x v="1"/>
    <x v="2"/>
  </r>
  <r>
    <s v="#129"/>
    <s v="IMPORTADA"/>
    <s v="FALCÃO BAUER"/>
    <s v="LDI Safety"/>
    <x v="123"/>
    <x v="54"/>
    <d v="2029-03-04T00:00:00"/>
    <n v="1458"/>
    <x v="2"/>
    <x v="0"/>
    <x v="2"/>
    <x v="0"/>
    <s v="2101X*não aprov rasgo"/>
    <s v="B"/>
    <s v="6 - n-Heptano; 6 - Hidróxido de sódio 40%; 2 - Ácido sulfúrico 96%"/>
    <x v="0"/>
    <x v="0"/>
    <x v="0"/>
    <x v="0"/>
    <x v="0"/>
    <x v="0"/>
    <x v="0"/>
    <x v="0"/>
    <x v="0"/>
    <x v="3"/>
    <x v="0"/>
    <x v="2"/>
    <x v="0"/>
    <x v="0"/>
    <x v="0"/>
    <x v="0"/>
    <x v="0"/>
    <x v="0"/>
    <x v="0"/>
  </r>
  <r>
    <s v="#130"/>
    <s v="NACIONAL"/>
    <s v="IPT"/>
    <s v="Plastcor "/>
    <x v="124"/>
    <x v="55"/>
    <d v="2025-09-29T00:00:00"/>
    <n v="206"/>
    <x v="2"/>
    <x v="0"/>
    <x v="3"/>
    <x v="0"/>
    <s v="2131X"/>
    <s v="N/C"/>
    <s v="LUVA DESTINADA A RISCOS MECÂNICOS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31"/>
    <s v="IMPORTADA"/>
    <s v="IPT"/>
    <s v="Plastcor "/>
    <x v="125"/>
    <x v="56"/>
    <d v="2029-03-28T00:00:00"/>
    <n v="1482"/>
    <x v="2"/>
    <x v="3"/>
    <x v="0"/>
    <x v="3"/>
    <s v="2544F"/>
    <s v="N/C"/>
    <s v="LUVA DESTINADA A RISCOS MECÂNICOS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32"/>
    <s v="IMPORTADA"/>
    <s v="IBTEC"/>
    <s v="MCR"/>
    <x v="126"/>
    <x v="57"/>
    <d v="2026-01-25T00:00:00"/>
    <n v="324"/>
    <x v="0"/>
    <x v="0"/>
    <x v="1"/>
    <x v="0"/>
    <s v="3111X "/>
    <s v="A"/>
    <s v="N/C"/>
    <x v="0"/>
    <x v="0"/>
    <x v="0"/>
    <x v="0"/>
    <x v="0"/>
    <x v="0"/>
    <x v="0"/>
    <x v="0"/>
    <x v="0"/>
    <x v="2"/>
    <x v="0"/>
    <x v="0"/>
    <x v="4"/>
    <x v="0"/>
    <x v="0"/>
    <x v="1"/>
    <x v="0"/>
    <x v="1"/>
    <x v="0"/>
  </r>
  <r>
    <s v="#133"/>
    <s v="IMPORTADA"/>
    <s v="IPT"/>
    <s v="BigCompra"/>
    <x v="127"/>
    <x v="58"/>
    <d v="2027-05-12T00:00:00"/>
    <n v="796"/>
    <x v="1"/>
    <x v="0"/>
    <x v="4"/>
    <x v="0"/>
    <s v="4121X"/>
    <s v="B"/>
    <s v="3 - Metanol; 2 - Acetonitrila; 5 - n-Heptano; 6 - Hidróxido de Sódio 40%; 4 - Ácido Sulfúrico 96%."/>
    <x v="3"/>
    <x v="0"/>
    <x v="2"/>
    <x v="0"/>
    <x v="0"/>
    <x v="0"/>
    <x v="0"/>
    <x v="0"/>
    <x v="0"/>
    <x v="6"/>
    <x v="0"/>
    <x v="0"/>
    <x v="0"/>
    <x v="0"/>
    <x v="0"/>
    <x v="0"/>
    <x v="0"/>
    <x v="0"/>
    <x v="0"/>
  </r>
  <r>
    <s v="#134"/>
    <s v="IMPORTADA"/>
    <s v="IBTEC"/>
    <s v="HANDEX"/>
    <x v="112"/>
    <x v="59"/>
    <d v="2027-06-13T00:00:00"/>
    <n v="828"/>
    <x v="0"/>
    <x v="0"/>
    <x v="4"/>
    <x v="0"/>
    <s v="3121X"/>
    <s v="A"/>
    <s v="6 - Hidróxido de Sódio 40%; 4 - Ácido Sulfúrico 96%; 2 - Ácido Acético 99%; 6 - Hidróxido de Amônio 25%; 6 - Peróxido de Hidrogênio 30%; 6 - Formaldeído; 1 - Metanol; 1 - h-Heptano"/>
    <x v="1"/>
    <x v="0"/>
    <x v="0"/>
    <x v="0"/>
    <x v="0"/>
    <x v="0"/>
    <x v="0"/>
    <x v="0"/>
    <x v="0"/>
    <x v="4"/>
    <x v="0"/>
    <x v="0"/>
    <x v="0"/>
    <x v="2"/>
    <x v="1"/>
    <x v="1"/>
    <x v="0"/>
    <x v="1"/>
    <x v="1"/>
  </r>
  <r>
    <s v="#135"/>
    <s v="IMPORTADA"/>
    <s v="IBTEC"/>
    <s v="HANDEX"/>
    <x v="113"/>
    <x v="59"/>
    <d v="2027-06-13T00:00:00"/>
    <n v="828"/>
    <x v="0"/>
    <x v="0"/>
    <x v="4"/>
    <x v="0"/>
    <s v="3121X"/>
    <s v="A"/>
    <s v="6 - Hidróxido de Sódio 40%; 4 - Ácido Sulfúrico 96%; 2 - Ácido Acético 99%; 6 - Hidróxido de Amônio 25%; 6 - Peróxido de Hidrogênio 30%; 6 - Formaldeído; 1 - Metanol; 1 - h-Heptano"/>
    <x v="1"/>
    <x v="0"/>
    <x v="0"/>
    <x v="0"/>
    <x v="0"/>
    <x v="0"/>
    <x v="0"/>
    <x v="0"/>
    <x v="0"/>
    <x v="4"/>
    <x v="0"/>
    <x v="0"/>
    <x v="0"/>
    <x v="2"/>
    <x v="1"/>
    <x v="1"/>
    <x v="0"/>
    <x v="1"/>
    <x v="1"/>
  </r>
  <r>
    <s v="#136"/>
    <s v="IMPORTADA"/>
    <s v="IBTEC"/>
    <s v="HANDEX"/>
    <x v="114"/>
    <x v="59"/>
    <d v="2027-06-13T00:00:00"/>
    <n v="828"/>
    <x v="0"/>
    <x v="0"/>
    <x v="4"/>
    <x v="0"/>
    <s v="3121X"/>
    <s v="A"/>
    <s v="6 - Hidróxido de Sódio 40%; 4 - Ácido Sulfúrico 96%; 2 - Ácido Acético 99%; 6 - Hidróxido de Amônio 25%; 6 - Peróxido de Hidrogênio 30%; 6 - Formaldeído; 1 - Metanol; 1 - h-Heptano"/>
    <x v="1"/>
    <x v="0"/>
    <x v="0"/>
    <x v="0"/>
    <x v="0"/>
    <x v="0"/>
    <x v="0"/>
    <x v="0"/>
    <x v="0"/>
    <x v="4"/>
    <x v="0"/>
    <x v="0"/>
    <x v="0"/>
    <x v="2"/>
    <x v="1"/>
    <x v="1"/>
    <x v="0"/>
    <x v="1"/>
    <x v="1"/>
  </r>
  <r>
    <s v="#137"/>
    <s v="IMPORTADA"/>
    <s v="IBTEC"/>
    <s v="HANDEX"/>
    <x v="117"/>
    <x v="59"/>
    <d v="2027-06-13T00:00:00"/>
    <n v="828"/>
    <x v="0"/>
    <x v="0"/>
    <x v="4"/>
    <x v="0"/>
    <s v="3121X"/>
    <s v="A"/>
    <s v="6 - Hidróxido de Sódio 40%; 4 - Ácido Sulfúrico 96%; 2 - Ácido Acético 99%; 6 - Hidróxido de Amônio 25%; 6 - Peróxido de Hidrogênio 30%; 6 - Formaldeído; 1 - Metanol; 1 - h-Heptano"/>
    <x v="1"/>
    <x v="0"/>
    <x v="0"/>
    <x v="0"/>
    <x v="0"/>
    <x v="0"/>
    <x v="0"/>
    <x v="0"/>
    <x v="0"/>
    <x v="4"/>
    <x v="0"/>
    <x v="0"/>
    <x v="0"/>
    <x v="2"/>
    <x v="1"/>
    <x v="1"/>
    <x v="0"/>
    <x v="1"/>
    <x v="1"/>
  </r>
  <r>
    <s v="#138"/>
    <s v="IMPORTADA"/>
    <s v="IBTEC"/>
    <s v="HANDEX"/>
    <x v="118"/>
    <x v="59"/>
    <d v="2027-06-13T00:00:00"/>
    <n v="828"/>
    <x v="0"/>
    <x v="0"/>
    <x v="4"/>
    <x v="0"/>
    <s v="3121X"/>
    <s v="A"/>
    <s v="6 - Hidróxido de Sódio 40%; 4 - Ácido Sulfúrico 96%; 2 - Ácido Acético 99%; 6 - Hidróxido de Amônio 25%; 6 - Peróxido de Hidrogênio 30%; 6 - Formaldeído; 1 - Metanol; 1 - h-Heptano"/>
    <x v="1"/>
    <x v="0"/>
    <x v="0"/>
    <x v="0"/>
    <x v="0"/>
    <x v="0"/>
    <x v="0"/>
    <x v="0"/>
    <x v="0"/>
    <x v="4"/>
    <x v="0"/>
    <x v="0"/>
    <x v="0"/>
    <x v="2"/>
    <x v="1"/>
    <x v="1"/>
    <x v="0"/>
    <x v="1"/>
    <x v="1"/>
  </r>
  <r>
    <s v="#139"/>
    <s v="IMPORTADA"/>
    <s v="IBTEC"/>
    <s v="HANDEX"/>
    <x v="128"/>
    <x v="60"/>
    <d v="2029-05-08T00:00:00"/>
    <n v="842"/>
    <x v="0"/>
    <x v="0"/>
    <x v="2"/>
    <x v="0"/>
    <s v="3101X"/>
    <s v="A"/>
    <s v="2 - Metanol; 1 - Tolueno; 6 - n-Heptano; 6 - Hidróxido de sódio 40%; 3 - Ácido sulfúrico 96%; 2 - Ácido acético 99%; 5 - Hidróxido de amônia 25%; 6 - Peróxido de hidrogênio 30%; 6 - Formaldeído 37%. "/>
    <x v="2"/>
    <x v="0"/>
    <x v="0"/>
    <x v="0"/>
    <x v="0"/>
    <x v="1"/>
    <x v="0"/>
    <x v="0"/>
    <x v="0"/>
    <x v="3"/>
    <x v="0"/>
    <x v="3"/>
    <x v="0"/>
    <x v="2"/>
    <x v="2"/>
    <x v="1"/>
    <x v="0"/>
    <x v="1"/>
    <x v="0"/>
  </r>
  <r>
    <s v="#140"/>
    <s v="IMPORTADA"/>
    <s v="IBTEC"/>
    <s v="Volk"/>
    <x v="129"/>
    <x v="61"/>
    <d v="2026-05-03T00:00:00"/>
    <n v="422"/>
    <x v="0"/>
    <x v="0"/>
    <x v="1"/>
    <x v="0"/>
    <s v="3111X "/>
    <s v="A"/>
    <s v="4 - Metanol; 1 - Acetona; 1 - Acetonitrila; 1 - Tolueno; 3 - n-Heptano; 6 - Hidróxido de Sódio 40 %; 5 - Ácido Sulfúrico 96%; 6 - Ácido nítrico 65 %; 6 - Hidróxido de Amônia 25 %; 6 - Peróxido de hidrogênio 30 %; 6 - Formaldeído 37 %"/>
    <x v="4"/>
    <x v="1"/>
    <x v="1"/>
    <x v="0"/>
    <x v="0"/>
    <x v="1"/>
    <x v="0"/>
    <x v="0"/>
    <x v="0"/>
    <x v="5"/>
    <x v="0"/>
    <x v="5"/>
    <x v="1"/>
    <x v="0"/>
    <x v="1"/>
    <x v="1"/>
    <x v="0"/>
    <x v="1"/>
    <x v="1"/>
  </r>
  <r>
    <s v="#141"/>
    <s v="IMPORTADA"/>
    <s v="IBTEC"/>
    <s v="Danny"/>
    <x v="130"/>
    <x v="62"/>
    <d v="2025-10-01T00:00:00"/>
    <n v="208"/>
    <x v="4"/>
    <x v="0"/>
    <x v="1"/>
    <x v="1"/>
    <s v="1110X"/>
    <s v="A"/>
    <s v=" 1 - Metanol; 1- Acetona; 1 – Acetonitrila; 2 - Sulfeto de carbono; 1 – Dietilamina; 1 - Acetato etílico; 6 - Hidróxido de sódio 40%; 3 - Ácido sulfúrico 96%; 6 - Ácido Nítrico 65% ; 3 - Ácido Acético 99%, 5 - Hidróxido de Amônio 25%; 6 - Peróxido de Hidrogênio 30%; 6- Formaldeído 37%"/>
    <x v="1"/>
    <x v="1"/>
    <x v="1"/>
    <x v="0"/>
    <x v="5"/>
    <x v="0"/>
    <x v="2"/>
    <x v="0"/>
    <x v="1"/>
    <x v="1"/>
    <x v="0"/>
    <x v="3"/>
    <x v="1"/>
    <x v="1"/>
    <x v="2"/>
    <x v="1"/>
    <x v="0"/>
    <x v="1"/>
    <x v="1"/>
  </r>
  <r>
    <s v="#142"/>
    <s v="IMPORTADA"/>
    <s v="FALCÃO BAUER"/>
    <s v="Volk"/>
    <x v="131"/>
    <x v="63"/>
    <d v="2029-11-05T00:00:00"/>
    <n v="1704"/>
    <x v="2"/>
    <x v="0"/>
    <x v="2"/>
    <x v="1"/>
    <s v="2100A*não aprov rasgo e perfuro"/>
    <s v="A"/>
    <s v="3 - Metanol; 3 - Acetona; 2 - Acetonitrila; 6 - Dissulfeto de carbono; 2 - Dietilamina; 1 - Tetrahidrofurano; 3 - n-Heptano; 6 - Hidróxido de sódio 40%; 5 - Ácido sulfúrico 96%; 6 - Ácido nítrico 65%; 6 - Ácido acético 99%; 3 - Hidróxido de amônia 25%; 6 - Peróxido de hidrogênio 30%; 6 - Formaldeído 37%"/>
    <x v="3"/>
    <x v="3"/>
    <x v="2"/>
    <x v="0"/>
    <x v="3"/>
    <x v="0"/>
    <x v="1"/>
    <x v="1"/>
    <x v="0"/>
    <x v="5"/>
    <x v="0"/>
    <x v="5"/>
    <x v="1"/>
    <x v="0"/>
    <x v="6"/>
    <x v="1"/>
    <x v="0"/>
    <x v="1"/>
    <x v="1"/>
  </r>
  <r>
    <s v="#143"/>
    <s v="IMPORTADA"/>
    <s v="IBTEC"/>
    <s v="Next Safety"/>
    <x v="131"/>
    <x v="64"/>
    <d v="2029-07-10T00:00:00"/>
    <n v="1586"/>
    <x v="2"/>
    <x v="0"/>
    <x v="1"/>
    <x v="1"/>
    <s v="2110X*não aprov perfuro"/>
    <s v="A"/>
    <s v="5 - Metanol; 1 - Acetona; 3 - Acetonitrila; 1 - Dissulfeto de carbono; 1 - Dietilamina; 1 - Acetato de etila; 1 - n-Heptano; 6 - Hidróxido de sódio 40%; 2 - Ácido sulfúrico 96%; 6 - Ácido nítrico 65%; 4 - Ácido acético 99%; 5 - Hidróxido de amônia 25%; 6 - Peróxido de hidrogênio 30%; 6 - Ácido fluorídrico 40%; 6 - Formaldeído 37%."/>
    <x v="5"/>
    <x v="1"/>
    <x v="3"/>
    <x v="0"/>
    <x v="2"/>
    <x v="0"/>
    <x v="2"/>
    <x v="0"/>
    <x v="1"/>
    <x v="4"/>
    <x v="0"/>
    <x v="2"/>
    <x v="1"/>
    <x v="5"/>
    <x v="2"/>
    <x v="1"/>
    <x v="0"/>
    <x v="1"/>
    <x v="2"/>
  </r>
  <r>
    <s v="#144"/>
    <s v="IMPORTADA"/>
    <s v="IBTEC"/>
    <s v="Danny"/>
    <x v="132"/>
    <x v="65"/>
    <d v="2025-11-16T00:00:00"/>
    <n v="254"/>
    <x v="3"/>
    <x v="0"/>
    <x v="1"/>
    <x v="1"/>
    <s v="0110X*não para abrasão e perfuro"/>
    <s v="B"/>
    <s v=" 1 - Metanol; 1 - Dietilamina; 2 - Hidróxido de Sódio 40%; 1 - Ácido Sulfúrico 96%; 2 - Ácido Nítrico 65%; 1 - Ácido Acético 99%; 1 - Hidróxido de Amônio 25%; 6 - Peróxido de Hidrogênio 30% e 6 - Formaldeído 37%."/>
    <x v="1"/>
    <x v="0"/>
    <x v="0"/>
    <x v="0"/>
    <x v="0"/>
    <x v="0"/>
    <x v="2"/>
    <x v="0"/>
    <x v="0"/>
    <x v="1"/>
    <x v="3"/>
    <x v="6"/>
    <x v="3"/>
    <x v="4"/>
    <x v="5"/>
    <x v="1"/>
    <x v="0"/>
    <x v="1"/>
    <x v="0"/>
  </r>
  <r>
    <s v="#145"/>
    <m/>
    <s v="FALCÃO BAUER"/>
    <s v="Super Safety "/>
    <x v="133"/>
    <x v="66"/>
    <d v="2026-03-17T00:00:00"/>
    <n v="375"/>
    <x v="2"/>
    <x v="0"/>
    <x v="2"/>
    <x v="1"/>
    <s v="2100X*não corte, rasgo e perfuro"/>
    <s v="B"/>
    <s v="3 - Metanol; 6 - Hidróxido de Sódio 40%; 2 - Ácido Sulfúrico 96% e 6 - Peróxido de hidrogênio 30%"/>
    <x v="3"/>
    <x v="0"/>
    <x v="0"/>
    <x v="0"/>
    <x v="0"/>
    <x v="0"/>
    <x v="0"/>
    <x v="0"/>
    <x v="0"/>
    <x v="1"/>
    <x v="0"/>
    <x v="2"/>
    <x v="0"/>
    <x v="0"/>
    <x v="0"/>
    <x v="1"/>
    <x v="0"/>
    <x v="0"/>
    <x v="0"/>
  </r>
  <r>
    <s v="#146"/>
    <s v="IMPORTADA"/>
    <s v="IBTEC"/>
    <s v="Danny"/>
    <x v="134"/>
    <x v="16"/>
    <d v="2026-04-13T00:00:00"/>
    <n v="402"/>
    <x v="0"/>
    <x v="0"/>
    <x v="4"/>
    <x v="0"/>
    <s v="3121A"/>
    <s v="A"/>
    <s v=" 2 – Metano; 1 – Acetona; 1 – Acetonitrila; 1 – Diclorometano; 3 - Sulfeto de carbono; 1 – Tolueno; 2 -Dietilamina; 1 - Acetato etílico; 6 - n-Heptano; 6 - Hidróxido de sódio 40%; 5 - Ácido sulfúrico 96%; 4 - Ácido Nítrico 65%; 4 - Ácido Acético 99%; 5 - Hidróxido de Amônio 25%; 6 - Peróxido de Hidrogênio 30%; 6 - Formaldeído 37%"/>
    <x v="2"/>
    <x v="1"/>
    <x v="1"/>
    <x v="1"/>
    <x v="1"/>
    <x v="1"/>
    <x v="2"/>
    <x v="0"/>
    <x v="1"/>
    <x v="3"/>
    <x v="0"/>
    <x v="5"/>
    <x v="4"/>
    <x v="5"/>
    <x v="2"/>
    <x v="1"/>
    <x v="0"/>
    <x v="1"/>
    <x v="1"/>
  </r>
  <r>
    <s v="#147"/>
    <s v="IMPORTADA"/>
    <s v="IBTEC"/>
    <s v="Danny"/>
    <x v="127"/>
    <x v="16"/>
    <d v="2026-04-13T00:00:00"/>
    <n v="402"/>
    <x v="0"/>
    <x v="0"/>
    <x v="4"/>
    <x v="0"/>
    <s v="3121A"/>
    <s v="A"/>
    <s v=" 2 – Metano; 1 – Acetona; 1 – Acetonitrila; 1 – Diclorometano; 3 - Sulfeto de carbono; 1 – Tolueno; 2 -Dietilamina; 1 - Acetato etílico; 6 - n-Heptano; 6 - Hidróxido de sódio 40%; 5 - Ácido sulfúrico 96%; 4 - Ácido Nítrico 65%; 4 - Ácido Acético 99%; 5 - Hidróxido de Amônio 25%; 6 - Peróxido de Hidrogênio 30%; 6 - Formaldeído 37%"/>
    <x v="2"/>
    <x v="1"/>
    <x v="1"/>
    <x v="1"/>
    <x v="1"/>
    <x v="1"/>
    <x v="2"/>
    <x v="0"/>
    <x v="1"/>
    <x v="3"/>
    <x v="0"/>
    <x v="5"/>
    <x v="4"/>
    <x v="5"/>
    <x v="2"/>
    <x v="1"/>
    <x v="0"/>
    <x v="1"/>
    <x v="1"/>
  </r>
  <r>
    <s v="#148"/>
    <s v="IMPORTADA"/>
    <s v="IPT"/>
    <s v="Danny"/>
    <x v="135"/>
    <x v="67"/>
    <d v="2025-08-12T00:00:00"/>
    <n v="158"/>
    <x v="2"/>
    <x v="0"/>
    <x v="4"/>
    <x v="0"/>
    <s v="2121B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49"/>
    <s v="IMPORTADA"/>
    <s v="IPT"/>
    <s v="Danny"/>
    <x v="136"/>
    <x v="68"/>
    <d v="2027-07-12T00:00:00"/>
    <n v="857"/>
    <x v="2"/>
    <x v="0"/>
    <x v="0"/>
    <x v="0"/>
    <s v="2141B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50"/>
    <s v="IMPORTADA"/>
    <s v="IPT"/>
    <s v="Danny"/>
    <x v="137"/>
    <x v="69"/>
    <d v="2025-08-12T00:00:00"/>
    <n v="158"/>
    <x v="0"/>
    <x v="1"/>
    <x v="0"/>
    <x v="2"/>
    <s v="3242D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51"/>
    <s v="IMPORTADA"/>
    <s v="IBTEC"/>
    <s v="Sansafety"/>
    <x v="138"/>
    <x v="70"/>
    <d v="2029-10-16T00:00:00"/>
    <n v="1684"/>
    <x v="1"/>
    <x v="0"/>
    <x v="4"/>
    <x v="0"/>
    <s v="4121X"/>
    <s v="B"/>
    <s v=" 2 - Metanol; 6 - Hidróxido de Sódio 40%; 4 - Ácido Sulfúrico 96%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</r>
  <r>
    <s v="#152"/>
    <s v="IMPORTADA"/>
    <s v="IBTEC"/>
    <s v="Sansafety"/>
    <x v="139"/>
    <x v="70"/>
    <d v="2029-10-16T00:00:00"/>
    <n v="1684"/>
    <x v="1"/>
    <x v="0"/>
    <x v="4"/>
    <x v="0"/>
    <s v="4121X"/>
    <s v="B"/>
    <s v=" 2 - Metanol; 6 - Hidróxido de Sódio 40%; 4 - Ácido Sulfúrico 96%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</r>
  <r>
    <s v="#153"/>
    <s v="IMPORTADA"/>
    <s v="IBTEC"/>
    <s v="Sansafety"/>
    <x v="140"/>
    <x v="70"/>
    <d v="2029-10-16T00:00:00"/>
    <n v="1684"/>
    <x v="1"/>
    <x v="0"/>
    <x v="4"/>
    <x v="0"/>
    <s v="4121X"/>
    <s v="B"/>
    <s v=" 2 - Metanol; 6 - Hidróxido de Sódio 40%; 4 - Ácido Sulfúrico 96%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</r>
  <r>
    <s v="#154"/>
    <s v="IMPORTADA"/>
    <s v="IBTEC"/>
    <s v="Sansafety"/>
    <x v="141"/>
    <x v="70"/>
    <d v="2029-10-16T00:00:00"/>
    <n v="1684"/>
    <x v="1"/>
    <x v="0"/>
    <x v="4"/>
    <x v="0"/>
    <s v="4121X"/>
    <s v="B"/>
    <s v=" 2 - Metanol; 6 - Hidróxido de Sódio 40%; 4 - Ácido Sulfúrico 96%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</r>
  <r>
    <s v="#155"/>
    <s v="IMPORTADA"/>
    <s v="IBTEC"/>
    <s v="Proteplus"/>
    <x v="142"/>
    <x v="71"/>
    <d v="2027-04-22T00:00:00"/>
    <n v="776"/>
    <x v="0"/>
    <x v="0"/>
    <x v="3"/>
    <x v="0"/>
    <s v="3131X"/>
    <s v="B"/>
    <s v="2 - Metanol; 1 - Acetona; 1 - Acetonitrila; 5 - Ácido Sulfúrico 96%; 6 - Hidróxido de Sódio 40%"/>
    <x v="2"/>
    <x v="1"/>
    <x v="1"/>
    <x v="0"/>
    <x v="0"/>
    <x v="0"/>
    <x v="0"/>
    <x v="0"/>
    <x v="0"/>
    <x v="1"/>
    <x v="0"/>
    <x v="5"/>
    <x v="0"/>
    <x v="0"/>
    <x v="0"/>
    <x v="0"/>
    <x v="0"/>
    <x v="0"/>
    <x v="0"/>
  </r>
  <r>
    <s v="#156"/>
    <s v="IMPORTADA"/>
    <s v="IBTEC"/>
    <s v="Proteplus"/>
    <x v="143"/>
    <x v="71"/>
    <d v="2027-04-22T00:00:00"/>
    <n v="776"/>
    <x v="0"/>
    <x v="0"/>
    <x v="3"/>
    <x v="0"/>
    <s v="3131X"/>
    <s v="B"/>
    <s v="2 - Metanol; 1 - Acetona; 1 - Acetonitrila; 5 - Ácido Sulfúrico 96%; 6 - Hidróxido de Sódio 40%"/>
    <x v="2"/>
    <x v="1"/>
    <x v="1"/>
    <x v="0"/>
    <x v="0"/>
    <x v="0"/>
    <x v="0"/>
    <x v="0"/>
    <x v="0"/>
    <x v="1"/>
    <x v="0"/>
    <x v="5"/>
    <x v="0"/>
    <x v="0"/>
    <x v="0"/>
    <x v="0"/>
    <x v="0"/>
    <x v="0"/>
    <x v="0"/>
  </r>
  <r>
    <s v="#157"/>
    <s v="IMPORTADA"/>
    <s v="IBTEC"/>
    <s v="Ansell"/>
    <x v="144"/>
    <x v="72"/>
    <d v="2026-10-29T00:00:00"/>
    <n v="601"/>
    <x v="2"/>
    <x v="4"/>
    <x v="2"/>
    <x v="0"/>
    <s v="2001X"/>
    <s v="B"/>
    <s v="2 - n-Heptano; 6 - Hidróxido de Sódio 40%; 6 - Formaldeído 37%"/>
    <x v="2"/>
    <x v="0"/>
    <x v="0"/>
    <x v="0"/>
    <x v="0"/>
    <x v="0"/>
    <x v="0"/>
    <x v="0"/>
    <x v="0"/>
    <x v="1"/>
    <x v="0"/>
    <x v="4"/>
    <x v="0"/>
    <x v="0"/>
    <x v="0"/>
    <x v="0"/>
    <x v="0"/>
    <x v="1"/>
    <x v="3"/>
  </r>
  <r>
    <s v="#158"/>
    <s v="IMPORTADA"/>
    <s v="IBTEC"/>
    <s v="Ansell"/>
    <x v="145"/>
    <x v="73"/>
    <d v="2025-07-14T00:00:00"/>
    <n v="129"/>
    <x v="2"/>
    <x v="4"/>
    <x v="2"/>
    <x v="0"/>
    <s v="2001X"/>
    <s v="B"/>
    <s v="5 - n-Heptano; 6 - Hidróxido de Sódio 40%; 6 - Formaldeído 37%"/>
    <x v="0"/>
    <x v="0"/>
    <x v="0"/>
    <x v="0"/>
    <x v="0"/>
    <x v="0"/>
    <x v="0"/>
    <x v="0"/>
    <x v="0"/>
    <x v="6"/>
    <x v="0"/>
    <x v="4"/>
    <x v="0"/>
    <x v="0"/>
    <x v="0"/>
    <x v="0"/>
    <x v="0"/>
    <x v="1"/>
    <x v="3"/>
  </r>
  <r>
    <s v="#159"/>
    <s v="IMPORTADA"/>
    <s v="IBTEC"/>
    <s v="Ansell"/>
    <x v="146"/>
    <x v="74"/>
    <d v="2026-10-22T00:00:00"/>
    <n v="594"/>
    <x v="1"/>
    <x v="0"/>
    <x v="2"/>
    <x v="0"/>
    <s v="4101X"/>
    <s v="A"/>
    <s v="1 - Metanol; 1 - Tolueno; 6 - n-Heptano; 6 - Hidróxido de sódio 40%; 2 - Ácido sulfúrico 96%; 4 - Hidróxido de amônia 25%; 6 - Peróxido de hidrogênio 30%; 6 - Formaldeído 37%"/>
    <x v="1"/>
    <x v="0"/>
    <x v="0"/>
    <x v="0"/>
    <x v="0"/>
    <x v="1"/>
    <x v="0"/>
    <x v="0"/>
    <x v="0"/>
    <x v="3"/>
    <x v="0"/>
    <x v="2"/>
    <x v="0"/>
    <x v="0"/>
    <x v="3"/>
    <x v="1"/>
    <x v="0"/>
    <x v="1"/>
    <x v="3"/>
  </r>
  <r>
    <s v="#160"/>
    <s v="IMPORTADA"/>
    <s v="IPT"/>
    <s v="WURTH"/>
    <x v="147"/>
    <x v="75"/>
    <d v="2028-05-06T00:00:00"/>
    <n v="1157"/>
    <x v="2"/>
    <x v="0"/>
    <x v="3"/>
    <x v="0"/>
    <s v="213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1"/>
    <s v="IMPORTADA"/>
    <s v="IPT"/>
    <s v="WURTH"/>
    <x v="148"/>
    <x v="76"/>
    <d v="2028-05-06T00:00:00"/>
    <n v="1157"/>
    <x v="0"/>
    <x v="0"/>
    <x v="1"/>
    <x v="0"/>
    <s v="3111X 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2"/>
    <s v="IMPORTADA"/>
    <s v="IPT"/>
    <s v="WURTH"/>
    <x v="149"/>
    <x v="77"/>
    <d v="2028-05-03T00:00:00"/>
    <n v="1154"/>
    <x v="0"/>
    <x v="0"/>
    <x v="1"/>
    <x v="0"/>
    <s v="3111X 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3"/>
    <s v="IMPORTADA"/>
    <s v="IPT"/>
    <s v="WURTH"/>
    <x v="150"/>
    <x v="78"/>
    <d v="2026-06-10T00:00:00"/>
    <n v="461"/>
    <x v="4"/>
    <x v="0"/>
    <x v="4"/>
    <x v="0"/>
    <s v="112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4"/>
    <s v="IMPORTADA"/>
    <s v="IPT"/>
    <s v="WURTH"/>
    <x v="151"/>
    <x v="79"/>
    <d v="2027-09-21T00:00:00"/>
    <n v="929"/>
    <x v="2"/>
    <x v="0"/>
    <x v="3"/>
    <x v="0"/>
    <s v="213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5"/>
    <s v="IMPORTADA"/>
    <s v="IPT"/>
    <s v="WURTH"/>
    <x v="152"/>
    <x v="80"/>
    <d v="2028-05-14T00:00:00"/>
    <n v="1165"/>
    <x v="0"/>
    <x v="0"/>
    <x v="3"/>
    <x v="0"/>
    <s v="313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6"/>
    <s v="IMPORTADA"/>
    <s v="IPT"/>
    <s v="WURTH"/>
    <x v="153"/>
    <x v="81"/>
    <d v="2026-06-15T00:00:00"/>
    <n v="466"/>
    <x v="2"/>
    <x v="0"/>
    <x v="3"/>
    <x v="0"/>
    <s v="213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7"/>
    <s v="IMPORTADA"/>
    <s v="IPT"/>
    <s v="WURTH"/>
    <x v="154"/>
    <x v="82"/>
    <d v="2027-07-28T00:00:00"/>
    <n v="874"/>
    <x v="0"/>
    <x v="0"/>
    <x v="1"/>
    <x v="0"/>
    <s v="3111X 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8"/>
    <s v="IMPORTADA"/>
    <s v="IPT"/>
    <s v="WURTH"/>
    <x v="155"/>
    <x v="83"/>
    <d v="2026-07-04T00:00:00"/>
    <n v="485"/>
    <x v="1"/>
    <x v="0"/>
    <x v="4"/>
    <x v="0"/>
    <s v="412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69"/>
    <s v="IMPORTADA"/>
    <s v="IPT"/>
    <s v="WURTH"/>
    <x v="156"/>
    <x v="84"/>
    <d v="2028-05-19T00:00:00"/>
    <n v="1170"/>
    <x v="1"/>
    <x v="0"/>
    <x v="4"/>
    <x v="0"/>
    <s v="412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70"/>
    <s v="IMPORTADA"/>
    <s v="IPT"/>
    <s v="WURTH"/>
    <x v="157"/>
    <x v="85"/>
    <d v="2025-11-24T00:00:00"/>
    <n v="263"/>
    <x v="1"/>
    <x v="5"/>
    <x v="0"/>
    <x v="5"/>
    <s v="4X43B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71"/>
    <s v="IMPORTADA"/>
    <s v="IPT"/>
    <s v="WURTH"/>
    <x v="158"/>
    <x v="86"/>
    <d v="2026-08-09T00:00:00"/>
    <n v="521"/>
    <x v="1"/>
    <x v="5"/>
    <x v="0"/>
    <x v="5"/>
    <s v="4X43F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72"/>
    <s v="IMPORTADA"/>
    <s v="IPT"/>
    <s v="WURTH"/>
    <x v="159"/>
    <x v="87"/>
    <d v="2028-05-03T00:00:00"/>
    <n v="1154"/>
    <x v="0"/>
    <x v="0"/>
    <x v="4"/>
    <x v="0"/>
    <s v="312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73"/>
    <s v="IMPORTADA"/>
    <s v="IPT"/>
    <s v="WURTH"/>
    <x v="159"/>
    <x v="88"/>
    <d v="2028-03-07T00:00:00"/>
    <n v="1097"/>
    <x v="0"/>
    <x v="0"/>
    <x v="4"/>
    <x v="0"/>
    <s v="312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74"/>
    <s v="IMPORTADA"/>
    <s v="IPT"/>
    <s v="WURTH"/>
    <x v="159"/>
    <x v="89"/>
    <d v="2026-06-11T00:00:00"/>
    <n v="462"/>
    <x v="0"/>
    <x v="4"/>
    <x v="4"/>
    <x v="0"/>
    <s v="302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75"/>
    <s v="IMPORTADA"/>
    <s v="IPT"/>
    <s v="WURTH"/>
    <x v="160"/>
    <x v="90"/>
    <d v="2027-10-03T00:00:00"/>
    <n v="941"/>
    <x v="2"/>
    <x v="0"/>
    <x v="4"/>
    <x v="0"/>
    <s v="2121X"/>
    <s v="N/C"/>
    <m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0"/>
  </r>
  <r>
    <s v="#176"/>
    <s v="IMPORTADA"/>
    <s v="IPT"/>
    <s v="WURTH"/>
    <x v="161"/>
    <x v="14"/>
    <d v="2028-07-04T00:00:00"/>
    <n v="1215"/>
    <x v="0"/>
    <x v="0"/>
    <x v="4"/>
    <x v="0"/>
    <s v="3121A"/>
    <s v="C"/>
    <s v="1 - Tolueno; 1 – n-Heptano; 6 - Hidróxido de Sódio 40% "/>
    <x v="0"/>
    <x v="0"/>
    <x v="0"/>
    <x v="0"/>
    <x v="0"/>
    <x v="1"/>
    <x v="0"/>
    <x v="0"/>
    <x v="0"/>
    <x v="4"/>
    <x v="1"/>
    <x v="4"/>
    <x v="0"/>
    <x v="3"/>
    <x v="0"/>
    <x v="0"/>
    <x v="0"/>
    <x v="0"/>
    <x v="2"/>
  </r>
  <r>
    <s v="#177"/>
    <s v="IMPORTADA"/>
    <s v="IPT"/>
    <s v="WURTH"/>
    <x v="162"/>
    <x v="14"/>
    <d v="2028-07-04T00:00:00"/>
    <n v="1215"/>
    <x v="0"/>
    <x v="0"/>
    <x v="4"/>
    <x v="0"/>
    <s v="3121A"/>
    <s v="C"/>
    <s v="1 - Tolueno; 1 – n-Heptano; 6 - Hidróxido de Sódio 40% "/>
    <x v="0"/>
    <x v="0"/>
    <x v="0"/>
    <x v="0"/>
    <x v="0"/>
    <x v="1"/>
    <x v="0"/>
    <x v="0"/>
    <x v="0"/>
    <x v="4"/>
    <x v="1"/>
    <x v="4"/>
    <x v="0"/>
    <x v="3"/>
    <x v="0"/>
    <x v="0"/>
    <x v="0"/>
    <x v="0"/>
    <x v="2"/>
  </r>
  <r>
    <s v="#178"/>
    <s v="NACIONAL"/>
    <s v="FALCÃO BAUER"/>
    <s v="MUCAMBO"/>
    <x v="163"/>
    <x v="91"/>
    <d v="2029-01-29T00:00:00"/>
    <n v="1424"/>
    <x v="4"/>
    <x v="0"/>
    <x v="1"/>
    <x v="1"/>
    <s v="1110X"/>
    <s v="B"/>
    <s v="6 - Hidróxido de Sódio 40%; 3 - Ácido Sulfúrico 96%; 4 - Hidróxido de Amônio 25%."/>
    <x v="0"/>
    <x v="0"/>
    <x v="0"/>
    <x v="0"/>
    <x v="0"/>
    <x v="0"/>
    <x v="0"/>
    <x v="0"/>
    <x v="0"/>
    <x v="1"/>
    <x v="0"/>
    <x v="3"/>
    <x v="0"/>
    <x v="0"/>
    <x v="3"/>
    <x v="0"/>
    <x v="0"/>
    <x v="0"/>
    <x v="0"/>
  </r>
  <r>
    <s v="#179"/>
    <s v="IMPORTADA"/>
    <s v="IBTEC"/>
    <s v="INBAT"/>
    <x v="164"/>
    <x v="92"/>
    <d v="2028-10-17T00:00:00"/>
    <n v="1320"/>
    <x v="2"/>
    <x v="0"/>
    <x v="3"/>
    <x v="0"/>
    <s v="2131X"/>
    <s v="B"/>
    <s v="4 - Ácido Sulfúrico 96%; 6 - Hidróxido de Sódio 40% e 6 - Peróxido de Hidrogênio 30%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</r>
  <r>
    <s v="#180"/>
    <s v="IMPORTADA"/>
    <s v="IBTEC"/>
    <s v="INBAT"/>
    <x v="165"/>
    <x v="92"/>
    <d v="2028-10-17T00:00:00"/>
    <n v="1320"/>
    <x v="2"/>
    <x v="0"/>
    <x v="3"/>
    <x v="0"/>
    <s v="2131X"/>
    <s v="B"/>
    <s v="4 - Ácido Sulfúrico 96%; 6 - Hidróxido de Sódio 40% e 6 - Peróxido de Hidrogênio 30%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</r>
  <r>
    <s v="#181"/>
    <s v="IMPORTADA"/>
    <s v="IBTEC"/>
    <s v="INBAT"/>
    <x v="166"/>
    <x v="92"/>
    <d v="2028-10-17T00:00:00"/>
    <n v="1320"/>
    <x v="2"/>
    <x v="0"/>
    <x v="3"/>
    <x v="0"/>
    <s v="2131X"/>
    <s v="B"/>
    <s v="4 - Ácido Sulfúrico 96%; 6 - Hidróxido de Sódio 40% e 6 - Peróxido de Hidrogênio 30%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</r>
  <r>
    <s v="#182"/>
    <s v="IMPORTADA"/>
    <s v="IBTEC"/>
    <s v="INBAT"/>
    <x v="167"/>
    <x v="93"/>
    <d v="2027-10-06T00:00:00"/>
    <n v="943"/>
    <x v="5"/>
    <x v="2"/>
    <x v="5"/>
    <x v="4"/>
    <s v="N/C"/>
    <s v="B"/>
    <s v="5 - h-Heptano; 6 - Hidróxido de Sódio 40%; 2 - Ácido Sulfúrico 96%; 1 - Ácido Nítrico 65%; 1 - Ácido Acético 99%; 5 - Hidróxido de Amônio 25% e 6 - Peróxido de Hidrogênio 30%"/>
    <x v="0"/>
    <x v="0"/>
    <x v="0"/>
    <x v="0"/>
    <x v="0"/>
    <x v="0"/>
    <x v="0"/>
    <x v="0"/>
    <x v="0"/>
    <x v="6"/>
    <x v="0"/>
    <x v="2"/>
    <x v="6"/>
    <x v="0"/>
    <x v="2"/>
    <x v="1"/>
    <x v="0"/>
    <x v="0"/>
    <x v="0"/>
  </r>
  <r>
    <s v="#183"/>
    <s v="IMPORTADA"/>
    <s v="IBTEC"/>
    <s v="INBAT"/>
    <x v="168"/>
    <x v="94"/>
    <d v="2027-10-06T00:00:00"/>
    <n v="943"/>
    <x v="5"/>
    <x v="2"/>
    <x v="5"/>
    <x v="4"/>
    <s v="N/C"/>
    <s v="C"/>
    <s v=" 2 - h-Heptano; 6 - Hidróxido de Sódio 40%. "/>
    <x v="0"/>
    <x v="0"/>
    <x v="0"/>
    <x v="0"/>
    <x v="0"/>
    <x v="0"/>
    <x v="0"/>
    <x v="0"/>
    <x v="0"/>
    <x v="2"/>
    <x v="0"/>
    <x v="4"/>
    <x v="0"/>
    <x v="0"/>
    <x v="0"/>
    <x v="0"/>
    <x v="0"/>
    <x v="0"/>
    <x v="0"/>
  </r>
  <r>
    <s v="#184"/>
    <s v="IMPORTADA"/>
    <s v="IBTEC"/>
    <s v="INBAT"/>
    <x v="169"/>
    <x v="95"/>
    <d v="2027-02-18T00:00:00"/>
    <n v="713"/>
    <x v="5"/>
    <x v="2"/>
    <x v="5"/>
    <x v="4"/>
    <s v="N/C"/>
    <s v="C"/>
    <s v="6 - Hidróxido de sódio 40% ; 1 - Ácido Acético 99%6 - Peróxido de hidrogênio 30%."/>
    <x v="6"/>
    <x v="0"/>
    <x v="0"/>
    <x v="0"/>
    <x v="0"/>
    <x v="0"/>
    <x v="0"/>
    <x v="0"/>
    <x v="0"/>
    <x v="1"/>
    <x v="1"/>
    <x v="4"/>
    <x v="0"/>
    <x v="4"/>
    <x v="0"/>
    <x v="1"/>
    <x v="0"/>
    <x v="0"/>
    <x v="0"/>
  </r>
  <r>
    <s v="#185"/>
    <s v="IMPORTADA"/>
    <s v="IBTEC"/>
    <s v="INBAT"/>
    <x v="144"/>
    <x v="96"/>
    <d v="2027-09-22T00:00:00"/>
    <n v="929"/>
    <x v="0"/>
    <x v="0"/>
    <x v="2"/>
    <x v="0"/>
    <s v="3101X*não aprov rasgo"/>
    <s v="B"/>
    <s v="3 - Metanol; 2 - Tolueno; 6 - n-Heptano; 4 - Ácido Sulfúrico 96%; 6 - Hidróxido de Sódio 40%; 4 - Ácido Nítrico 65%"/>
    <x v="3"/>
    <x v="0"/>
    <x v="0"/>
    <x v="0"/>
    <x v="0"/>
    <x v="0"/>
    <x v="0"/>
    <x v="0"/>
    <x v="0"/>
    <x v="3"/>
    <x v="1"/>
    <x v="0"/>
    <x v="4"/>
    <x v="0"/>
    <x v="0"/>
    <x v="0"/>
    <x v="0"/>
    <x v="0"/>
    <x v="0"/>
  </r>
  <r>
    <s v="#186"/>
    <s v="IMPORTADA"/>
    <s v="IBTEC"/>
    <s v="INBAT"/>
    <x v="144"/>
    <x v="97"/>
    <d v="2027-11-14T00:00:00"/>
    <n v="982"/>
    <x v="3"/>
    <x v="0"/>
    <x v="4"/>
    <x v="1"/>
    <s v="0120X*não para abrasão e perfuro"/>
    <s v="A"/>
    <s v="2 - Metanol; 6 - Hidróxido de Sódio 40%; 4 - Ácido Sulfúrico 96%; 6 - Ácido Nítrico 65%; 2 - Ácido Acético 99%; 6 - Hidróxido de Amônio 25%; 6 - Peróxido de Hidrogênio 30%; 6 - Formaldeído 37%"/>
    <x v="0"/>
    <x v="0"/>
    <x v="0"/>
    <x v="0"/>
    <x v="0"/>
    <x v="0"/>
    <x v="0"/>
    <x v="0"/>
    <x v="0"/>
    <x v="1"/>
    <x v="1"/>
    <x v="0"/>
    <x v="1"/>
    <x v="0"/>
    <x v="1"/>
    <x v="1"/>
    <x v="0"/>
    <x v="1"/>
    <x v="0"/>
  </r>
  <r>
    <s v="#187"/>
    <s v="IMPORTADA"/>
    <s v="IBTEC"/>
    <s v="INBAT"/>
    <x v="170"/>
    <x v="98"/>
    <d v="2027-11-27T00:00:00"/>
    <n v="995"/>
    <x v="3"/>
    <x v="0"/>
    <x v="1"/>
    <x v="1"/>
    <s v="0110X*não para abrasão e perfuro"/>
    <s v="A"/>
    <s v="1 - Metanol; 4 - Ácido Sulfúrico 96%; 6 - Hidróxido de Sódio 40%; 6 - Ácido Nítrico 65%; 2 - Ácido Acético 99%; 5 - Hidróxido de Amônio 25%; 6 - Peróxido de Hidrogênio 30% e 6 - Formaldeído 37%"/>
    <x v="1"/>
    <x v="0"/>
    <x v="0"/>
    <x v="0"/>
    <x v="0"/>
    <x v="0"/>
    <x v="0"/>
    <x v="0"/>
    <x v="0"/>
    <x v="1"/>
    <x v="0"/>
    <x v="0"/>
    <x v="1"/>
    <x v="2"/>
    <x v="2"/>
    <x v="1"/>
    <x v="0"/>
    <x v="1"/>
    <x v="0"/>
  </r>
  <r>
    <s v="#188"/>
    <s v="IMPORTADA"/>
    <s v="IBTEC"/>
    <s v="INBAT"/>
    <x v="171"/>
    <x v="99"/>
    <d v="2025-08-11T00:00:00"/>
    <n v="157"/>
    <x v="3"/>
    <x v="0"/>
    <x v="2"/>
    <x v="1"/>
    <s v="0100X*não aprov rasgo, abrasão,perfuro"/>
    <s v="B"/>
    <s v="3 - Hidróxido de Sódio 40%; 1 - Ácido Sulfúrico 96%; 1 - Ácido Nítrico 65%; 3 - Hidróxido de Amônio 25%; 6 - Peróxido de Hidrogênio 30%; 6 – Formaldeído 37%"/>
    <x v="0"/>
    <x v="0"/>
    <x v="0"/>
    <x v="0"/>
    <x v="0"/>
    <x v="0"/>
    <x v="0"/>
    <x v="0"/>
    <x v="0"/>
    <x v="1"/>
    <x v="4"/>
    <x v="6"/>
    <x v="6"/>
    <x v="0"/>
    <x v="6"/>
    <x v="1"/>
    <x v="0"/>
    <x v="1"/>
    <x v="0"/>
  </r>
  <r>
    <s v="#189"/>
    <s v="IMPORTADA"/>
    <s v="IBTEC"/>
    <s v="INBAT"/>
    <x v="172"/>
    <x v="100"/>
    <d v="2025-09-02T00:00:00"/>
    <n v="179"/>
    <x v="3"/>
    <x v="0"/>
    <x v="1"/>
    <x v="1"/>
    <s v="0110X*não para abrasão e perfuro"/>
    <s v="B"/>
    <s v="6 - Hidróxido de sódio 40%; 1 - Ácido sulfúrico 96%; 1 - Ácido Nítrico 65%; 4 - Hidróxido de Amônio 25%; 6 - Peróxido de Hidrogênio 30%; 6 - Formaldeído 37%"/>
    <x v="0"/>
    <x v="0"/>
    <x v="0"/>
    <x v="0"/>
    <x v="0"/>
    <x v="0"/>
    <x v="0"/>
    <x v="0"/>
    <x v="0"/>
    <x v="1"/>
    <x v="0"/>
    <x v="6"/>
    <x v="6"/>
    <x v="0"/>
    <x v="3"/>
    <x v="1"/>
    <x v="0"/>
    <x v="1"/>
    <x v="0"/>
  </r>
  <r>
    <s v="#190"/>
    <s v="IMPORTADA"/>
    <s v="IBTEC"/>
    <s v="INBAT"/>
    <x v="173"/>
    <x v="101"/>
    <d v="2028-07-10T00:00:00"/>
    <n v="1221"/>
    <x v="3"/>
    <x v="0"/>
    <x v="2"/>
    <x v="1"/>
    <s v="0100X*não aprov rasgo, abrasão,perfuro"/>
    <s v="C"/>
    <s v="6 - Hidróxido de Sódio 40%. 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46796C-3593-47F3-8997-540104208E44}" name="Tabela dinâmica4" cacheId="1" applyNumberFormats="0" applyBorderFormats="0" applyFontFormats="0" applyPatternFormats="0" applyAlignmentFormats="0" applyWidthHeightFormats="1" dataCaption="Valores" updatedVersion="8" minRefreshableVersion="3" showDrill="0" showDataTips="0" useAutoFormatting="1" itemPrintTitles="1" createdVersion="8" indent="0" compact="0" compactData="0" multipleFieldFilters="0">
  <location ref="AZ3:BT107" firstHeaderRow="1" firstDataRow="1" firstDataCol="21"/>
  <pivotFields count="34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multipleItemSelectionAllowed="1" showAll="0" defaultSubtotal="0">
      <items count="180">
        <item x="70"/>
        <item m="1" x="179"/>
        <item x="39"/>
        <item x="80"/>
        <item x="131"/>
        <item x="130"/>
        <item x="124"/>
        <item x="132"/>
        <item x="150"/>
        <item x="147"/>
        <item x="173"/>
        <item x="172"/>
        <item x="145"/>
        <item x="144"/>
        <item x="146"/>
        <item x="163"/>
        <item x="151"/>
        <item x="152"/>
        <item x="153"/>
        <item x="129"/>
        <item x="79"/>
        <item x="57"/>
        <item x="25"/>
        <item x="23"/>
        <item x="128"/>
        <item x="59"/>
        <item x="43"/>
        <item x="81"/>
        <item x="26"/>
        <item x="55"/>
        <item x="13"/>
        <item x="82"/>
        <item x="28"/>
        <item x="123"/>
        <item x="33"/>
        <item x="58"/>
        <item x="110"/>
        <item x="42"/>
        <item x="54"/>
        <item x="27"/>
        <item x="171"/>
        <item x="60"/>
        <item x="148"/>
        <item x="155"/>
        <item x="170"/>
        <item x="24"/>
        <item x="168"/>
        <item x="167"/>
        <item x="72"/>
        <item x="73"/>
        <item x="154"/>
        <item x="156"/>
        <item x="149"/>
        <item x="111"/>
        <item x="126"/>
        <item x="71"/>
        <item x="99"/>
        <item m="1" x="178"/>
        <item m="1" x="174"/>
        <item m="1" x="175"/>
        <item m="1" x="176"/>
        <item x="160"/>
        <item x="159"/>
        <item x="56"/>
        <item x="51"/>
        <item x="52"/>
        <item x="53"/>
        <item x="41"/>
        <item x="164"/>
        <item x="165"/>
        <item x="166"/>
        <item x="93"/>
        <item x="94"/>
        <item x="95"/>
        <item x="96"/>
        <item x="97"/>
        <item x="98"/>
        <item x="115"/>
        <item x="34"/>
        <item x="35"/>
        <item x="69"/>
        <item x="0"/>
        <item x="40"/>
        <item x="1"/>
        <item x="19"/>
        <item x="2"/>
        <item x="20"/>
        <item x="21"/>
        <item x="3"/>
        <item x="22"/>
        <item x="4"/>
        <item x="137"/>
        <item x="134"/>
        <item x="127"/>
        <item x="14"/>
        <item x="15"/>
        <item x="16"/>
        <item x="112"/>
        <item x="142"/>
        <item x="113"/>
        <item x="143"/>
        <item x="114"/>
        <item x="117"/>
        <item x="116"/>
        <item x="118"/>
        <item x="17"/>
        <item x="18"/>
        <item x="9"/>
        <item x="10"/>
        <item x="11"/>
        <item x="12"/>
        <item x="138"/>
        <item x="139"/>
        <item x="140"/>
        <item x="141"/>
        <item x="136"/>
        <item x="48"/>
        <item x="49"/>
        <item x="50"/>
        <item x="105"/>
        <item x="106"/>
        <item x="107"/>
        <item x="108"/>
        <item x="109"/>
        <item x="133"/>
        <item x="135"/>
        <item x="83"/>
        <item x="84"/>
        <item x="85"/>
        <item x="86"/>
        <item x="64"/>
        <item x="65"/>
        <item x="66"/>
        <item x="67"/>
        <item x="68"/>
        <item x="87"/>
        <item x="88"/>
        <item x="89"/>
        <item x="90"/>
        <item x="91"/>
        <item x="92"/>
        <item x="29"/>
        <item x="30"/>
        <item x="44"/>
        <item x="45"/>
        <item x="46"/>
        <item x="47"/>
        <item x="74"/>
        <item x="75"/>
        <item x="76"/>
        <item x="77"/>
        <item x="78"/>
        <item x="100"/>
        <item x="101"/>
        <item x="102"/>
        <item x="103"/>
        <item x="104"/>
        <item x="169"/>
        <item x="5"/>
        <item x="6"/>
        <item x="7"/>
        <item x="8"/>
        <item x="36"/>
        <item x="37"/>
        <item x="38"/>
        <item x="61"/>
        <item x="62"/>
        <item x="63"/>
        <item x="119"/>
        <item x="122"/>
        <item x="120"/>
        <item x="121"/>
        <item x="31"/>
        <item x="32"/>
        <item x="161"/>
        <item x="162"/>
        <item m="1" x="177"/>
        <item x="125"/>
        <item x="158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 defaultSubtotal="0">
      <items count="102">
        <item x="1"/>
        <item x="45"/>
        <item x="44"/>
        <item x="43"/>
        <item x="91"/>
        <item x="62"/>
        <item x="67"/>
        <item x="41"/>
        <item x="69"/>
        <item x="37"/>
        <item x="74"/>
        <item x="65"/>
        <item x="63"/>
        <item x="31"/>
        <item x="8"/>
        <item x="4"/>
        <item x="61"/>
        <item x="19"/>
        <item x="46"/>
        <item x="49"/>
        <item x="50"/>
        <item x="14"/>
        <item x="52"/>
        <item x="90"/>
        <item x="82"/>
        <item x="79"/>
        <item x="58"/>
        <item x="9"/>
        <item x="40"/>
        <item x="3"/>
        <item x="56"/>
        <item x="26"/>
        <item x="38"/>
        <item x="33"/>
        <item x="0"/>
        <item x="48"/>
        <item x="47"/>
        <item x="42"/>
        <item x="55"/>
        <item x="53"/>
        <item x="24"/>
        <item x="85"/>
        <item x="13"/>
        <item x="5"/>
        <item x="83"/>
        <item x="15"/>
        <item x="16"/>
        <item x="57"/>
        <item x="10"/>
        <item x="39"/>
        <item x="71"/>
        <item x="17"/>
        <item x="36"/>
        <item x="20"/>
        <item x="51"/>
        <item x="34"/>
        <item x="28"/>
        <item x="76"/>
        <item x="87"/>
        <item x="80"/>
        <item x="84"/>
        <item x="77"/>
        <item x="21"/>
        <item x="92"/>
        <item x="18"/>
        <item x="101"/>
        <item x="75"/>
        <item x="25"/>
        <item x="54"/>
        <item x="72"/>
        <item x="60"/>
        <item x="11"/>
        <item x="6"/>
        <item x="12"/>
        <item x="70"/>
        <item x="7"/>
        <item x="73"/>
        <item x="99"/>
        <item x="100"/>
        <item x="23"/>
        <item x="66"/>
        <item x="78"/>
        <item x="89"/>
        <item x="81"/>
        <item x="22"/>
        <item x="2"/>
        <item x="86"/>
        <item x="32"/>
        <item x="29"/>
        <item x="95"/>
        <item x="68"/>
        <item x="96"/>
        <item x="94"/>
        <item x="93"/>
        <item x="97"/>
        <item x="98"/>
        <item x="88"/>
        <item x="59"/>
        <item x="35"/>
        <item x="27"/>
        <item x="30"/>
        <item x="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multipleItemSelectionAllowed="1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multipleItemSelectionAllowed="1" showAll="0" defaultSubtotal="0">
      <items count="6">
        <item x="4"/>
        <item x="0"/>
        <item x="1"/>
        <item x="3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multipleItemSelectionAllowed="1" showAll="0" defaultSubtotal="0">
      <items count="6">
        <item x="2"/>
        <item x="1"/>
        <item x="4"/>
        <item x="3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multipleItemSelectionAllowed="1" showAll="0" defaultSubtotal="0">
      <items count="6">
        <item x="1"/>
        <item x="0"/>
        <item x="2"/>
        <item x="5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1"/>
        <item x="2"/>
        <item sd="0" x="3"/>
        <item x="4"/>
        <item x="5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2"/>
        <item x="5"/>
        <item x="1"/>
        <item x="3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1"/>
        <item x="4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5"/>
        <item x="0"/>
        <item x="6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3"/>
        <item x="4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 defaultSubtotal="0">
      <items count="7">
        <item x="6"/>
        <item x="2"/>
        <item x="3"/>
        <item x="0"/>
        <item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6"/>
        <item x="3"/>
        <item x="2"/>
        <item x="4"/>
        <item x="5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4"/>
        <item x="2"/>
        <item x="1"/>
        <item x="5"/>
        <item x="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5"/>
        <item x="4"/>
        <item x="6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1">
    <field x="5"/>
    <field x="8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</rowFields>
  <rowItems count="104">
    <i>
      <x/>
      <x v="4"/>
      <x v="6"/>
      <x v="3"/>
      <x v="2"/>
      <x v="1"/>
      <x v="5"/>
      <x v="4"/>
      <x v="3"/>
      <x v="2"/>
      <x v="3"/>
      <x v="6"/>
      <x v="3"/>
      <x v="5"/>
      <x v="5"/>
      <x v="6"/>
      <x v="6"/>
      <x v="1"/>
      <x v="2"/>
      <x v="1"/>
      <x/>
    </i>
    <i>
      <x v="1"/>
      <x v="4"/>
      <x v="6"/>
      <x v="3"/>
      <x v="2"/>
      <x v="1"/>
      <x v="5"/>
      <x v="4"/>
      <x v="3"/>
      <x v="2"/>
      <x v="3"/>
      <x v="6"/>
      <x v="3"/>
      <x v="3"/>
      <x v="5"/>
      <x v="6"/>
      <x v="6"/>
      <x v="1"/>
      <x v="2"/>
      <x v="1"/>
      <x v="1"/>
    </i>
    <i>
      <x v="2"/>
      <x v="4"/>
      <x v="6"/>
      <x v="3"/>
      <x v="2"/>
      <x v="1"/>
      <x v="5"/>
      <x v="4"/>
      <x v="3"/>
      <x v="2"/>
      <x v="3"/>
      <x v="6"/>
      <x v="3"/>
      <x v="3"/>
      <x v="5"/>
      <x v="6"/>
      <x v="6"/>
      <x v="1"/>
      <x v="2"/>
      <x v="1"/>
      <x/>
    </i>
    <i>
      <x v="3"/>
      <x v="4"/>
      <x v="6"/>
      <x v="3"/>
      <x v="2"/>
      <x v="1"/>
      <x v="5"/>
      <x v="4"/>
      <x v="3"/>
      <x v="2"/>
      <x v="3"/>
      <x v="6"/>
      <x v="3"/>
      <x v="3"/>
      <x v="5"/>
      <x v="6"/>
      <x v="6"/>
      <x v="1"/>
      <x v="2"/>
      <x v="1"/>
      <x v="2"/>
    </i>
    <i>
      <x v="4"/>
      <x v="1"/>
      <x v="6"/>
      <x v="3"/>
      <x v="2"/>
      <x v="1"/>
      <x v="5"/>
      <x v="4"/>
      <x v="3"/>
      <x v="2"/>
      <x v="3"/>
      <x v="6"/>
      <x v="3"/>
      <x v="2"/>
      <x v="6"/>
      <x v="6"/>
      <x v="3"/>
      <x v="1"/>
      <x v="2"/>
      <x v="1"/>
      <x/>
    </i>
    <i>
      <x v="5"/>
      <x v="1"/>
      <x/>
      <x/>
      <x/>
      <x v="1"/>
      <x v="1"/>
      <x v="4"/>
      <x/>
      <x v="2"/>
      <x/>
      <x v="6"/>
      <x v="3"/>
      <x v="2"/>
      <x v="5"/>
      <x v="2"/>
      <x v="4"/>
      <x/>
      <x v="2"/>
      <x/>
      <x v="2"/>
    </i>
    <i>
      <x v="6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7"/>
      <x v="4"/>
      <x v="4"/>
      <x v="2"/>
      <x v="2"/>
      <x/>
      <x v="1"/>
      <x v="2"/>
      <x v="2"/>
      <x/>
      <x v="1"/>
      <x v="2"/>
      <x v="3"/>
      <x v="4"/>
      <x v="3"/>
      <x v="4"/>
      <x v="5"/>
      <x/>
      <x v="1"/>
      <x/>
      <x/>
    </i>
    <i>
      <x v="8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9"/>
      <x v="4"/>
      <x v="3"/>
      <x/>
      <x v="2"/>
      <x v="1"/>
      <x v="5"/>
      <x v="1"/>
      <x v="2"/>
      <x v="1"/>
      <x v="3"/>
      <x v="3"/>
      <x v="3"/>
      <x v="3"/>
      <x v="6"/>
      <x v="6"/>
      <x v="6"/>
      <x/>
      <x v="2"/>
      <x/>
      <x/>
    </i>
    <i>
      <x v="10"/>
      <x v="4"/>
      <x/>
      <x v="3"/>
      <x v="2"/>
      <x v="1"/>
      <x v="5"/>
      <x/>
      <x v="3"/>
      <x v="2"/>
      <x v="3"/>
      <x v="5"/>
      <x v="3"/>
      <x v="1"/>
      <x v="6"/>
      <x v="6"/>
      <x v="3"/>
      <x/>
      <x v="2"/>
      <x/>
      <x v="3"/>
    </i>
    <i>
      <x v="11"/>
      <x/>
      <x/>
      <x v="3"/>
      <x v="2"/>
      <x v="1"/>
      <x v="5"/>
      <x v="4"/>
      <x/>
      <x v="2"/>
      <x v="3"/>
      <x v="6"/>
      <x/>
      <x/>
      <x v="1"/>
      <x/>
      <x/>
      <x/>
      <x v="2"/>
      <x/>
      <x/>
    </i>
    <i>
      <x v="12"/>
      <x v="2"/>
      <x v="2"/>
    </i>
    <i>
      <x v="13"/>
      <x v="3"/>
      <x v="2"/>
    </i>
    <i>
      <x v="14"/>
      <x v="3"/>
      <x/>
      <x v="3"/>
      <x/>
      <x v="1"/>
      <x v="5"/>
      <x v="4"/>
      <x v="3"/>
      <x v="2"/>
      <x v="2"/>
      <x v="5"/>
      <x v="3"/>
      <x v="6"/>
      <x v="6"/>
      <x v="6"/>
      <x v="6"/>
      <x/>
      <x v="2"/>
      <x/>
      <x/>
    </i>
    <i>
      <x v="15"/>
      <x v="3"/>
      <x/>
      <x/>
      <x/>
      <x/>
      <x v="2"/>
      <x/>
      <x v="1"/>
      <x v="2"/>
      <x/>
      <x v="1"/>
      <x v="3"/>
      <x v="3"/>
      <x v="2"/>
      <x v="2"/>
      <x v="4"/>
      <x/>
      <x v="2"/>
      <x/>
      <x v="2"/>
    </i>
    <i>
      <x v="16"/>
      <x v="3"/>
      <x v="3"/>
      <x/>
      <x/>
      <x v="1"/>
      <x v="5"/>
      <x/>
      <x v="3"/>
      <x v="2"/>
      <x v="3"/>
      <x v="2"/>
      <x v="3"/>
      <x v="4"/>
      <x v="5"/>
      <x v="6"/>
      <x v="5"/>
      <x/>
      <x v="2"/>
      <x/>
      <x v="2"/>
    </i>
    <i>
      <x v="17"/>
      <x v="4"/>
      <x v="1"/>
      <x v="3"/>
      <x/>
      <x v="1"/>
      <x v="5"/>
      <x/>
      <x v="3"/>
      <x v="2"/>
      <x v="3"/>
      <x v="1"/>
      <x v="3"/>
      <x v="2"/>
      <x v="3"/>
      <x v="1"/>
      <x v="5"/>
      <x/>
      <x v="2"/>
      <x/>
      <x v="2"/>
    </i>
    <i>
      <x v="18"/>
      <x v="4"/>
      <x v="5"/>
      <x v="3"/>
      <x v="2"/>
      <x v="1"/>
      <x v="5"/>
      <x/>
      <x v="3"/>
      <x v="2"/>
      <x v="3"/>
      <x v="5"/>
      <x v="3"/>
      <x v="3"/>
      <x v="6"/>
      <x v="6"/>
      <x v="3"/>
      <x v="1"/>
      <x v="2"/>
      <x v="1"/>
      <x v="1"/>
    </i>
    <i>
      <x v="19"/>
      <x v="4"/>
      <x v="5"/>
      <x v="3"/>
      <x v="2"/>
      <x v="1"/>
      <x v="5"/>
      <x v="1"/>
      <x v="3"/>
      <x v="2"/>
      <x v="3"/>
      <x v="5"/>
      <x v="3"/>
      <x v="3"/>
      <x v="6"/>
      <x v="3"/>
      <x v="6"/>
      <x v="1"/>
      <x v="2"/>
      <x v="1"/>
      <x/>
    </i>
    <i>
      <x v="20"/>
      <x v="4"/>
      <x v="5"/>
      <x v="3"/>
      <x v="2"/>
      <x v="1"/>
      <x v="5"/>
      <x v="2"/>
      <x v="3"/>
      <x v="2"/>
      <x v="3"/>
      <x v="5"/>
      <x v="3"/>
      <x v="6"/>
      <x v="6"/>
      <x v="6"/>
      <x v="1"/>
      <x v="1"/>
      <x v="2"/>
      <x v="1"/>
      <x v="1"/>
    </i>
    <i>
      <x v="21"/>
      <x v="3"/>
      <x v="6"/>
      <x v="3"/>
      <x v="2"/>
      <x v="1"/>
      <x v="5"/>
      <x/>
      <x v="3"/>
      <x v="2"/>
      <x v="3"/>
      <x/>
      <x v="4"/>
      <x v="6"/>
      <x v="6"/>
      <x v="5"/>
      <x v="6"/>
      <x v="1"/>
      <x v="2"/>
      <x v="1"/>
      <x v="1"/>
    </i>
    <i>
      <x v="22"/>
      <x v="4"/>
      <x v="5"/>
      <x v="3"/>
      <x v="2"/>
      <x v="1"/>
      <x v="5"/>
      <x v="4"/>
      <x v="3"/>
      <x v="2"/>
      <x v="3"/>
      <x v="6"/>
      <x v="3"/>
      <x v="2"/>
      <x v="6"/>
      <x v="6"/>
      <x v="6"/>
      <x v="1"/>
      <x v="2"/>
      <x v="1"/>
      <x/>
    </i>
    <i>
      <x v="23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24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25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26"/>
      <x v="4"/>
      <x v="2"/>
    </i>
    <i>
      <x v="27"/>
      <x v="4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28"/>
      <x v="1"/>
      <x v="6"/>
      <x v="3"/>
      <x v="2"/>
      <x v="1"/>
      <x v="5"/>
      <x v="4"/>
      <x v="3"/>
      <x v="2"/>
      <x v="3"/>
      <x v="3"/>
      <x v="3"/>
      <x v="4"/>
      <x v="6"/>
      <x v="5"/>
      <x v="5"/>
      <x/>
      <x v="2"/>
      <x/>
      <x v="3"/>
    </i>
    <i>
      <x v="29"/>
      <x v="4"/>
      <x v="6"/>
      <x/>
      <x v="2"/>
      <x v="1"/>
      <x v="5"/>
      <x/>
      <x v="3"/>
      <x v="2"/>
      <x v="3"/>
      <x v="3"/>
      <x v="3"/>
      <x v="2"/>
      <x v="6"/>
      <x v="2"/>
      <x v="5"/>
      <x/>
      <x v="2"/>
      <x/>
      <x/>
    </i>
    <i>
      <x v="30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31"/>
      <x v="3"/>
      <x v="1"/>
      <x v="3"/>
      <x v="2"/>
      <x v="1"/>
      <x v="5"/>
      <x v="4"/>
      <x v="3"/>
      <x v="2"/>
      <x v="3"/>
      <x v="6"/>
      <x v="3"/>
      <x v="2"/>
      <x v="6"/>
      <x v="6"/>
      <x v="3"/>
      <x v="1"/>
      <x v="2"/>
      <x v="1"/>
      <x/>
    </i>
    <i>
      <x v="32"/>
      <x v="3"/>
      <x v="3"/>
      <x v="3"/>
      <x v="2"/>
      <x v="1"/>
      <x v="5"/>
      <x v="4"/>
      <x v="3"/>
      <x v="2"/>
      <x v="3"/>
      <x v="2"/>
      <x v="3"/>
      <x v="3"/>
      <x v="6"/>
      <x v="6"/>
      <x v="6"/>
      <x v="1"/>
      <x v="2"/>
      <x v="1"/>
      <x/>
    </i>
    <i>
      <x v="33"/>
      <x v="4"/>
      <x v="2"/>
    </i>
    <i>
      <x v="34"/>
      <x v="3"/>
      <x v="6"/>
      <x v="3"/>
      <x v="2"/>
      <x v="1"/>
      <x v="5"/>
      <x v="4"/>
      <x v="3"/>
      <x v="2"/>
      <x v="3"/>
      <x v="3"/>
      <x v="3"/>
      <x v="3"/>
      <x v="6"/>
      <x v="6"/>
      <x v="6"/>
      <x v="1"/>
      <x v="2"/>
      <x v="1"/>
      <x/>
    </i>
    <i>
      <x v="35"/>
      <x v="5"/>
      <x v="5"/>
      <x v="3"/>
      <x v="2"/>
      <x v="1"/>
      <x v="5"/>
      <x v="1"/>
      <x v="3"/>
      <x v="2"/>
      <x v="3"/>
      <x v="2"/>
      <x v="3"/>
      <x v="5"/>
      <x v="6"/>
      <x v="6"/>
      <x v="6"/>
      <x v="1"/>
      <x v="2"/>
      <x v="1"/>
      <x/>
    </i>
    <i>
      <x v="36"/>
      <x v="5"/>
      <x v="5"/>
      <x v="3"/>
      <x v="2"/>
      <x v="1"/>
      <x v="5"/>
      <x v="1"/>
      <x v="3"/>
      <x v="2"/>
      <x v="3"/>
      <x v="2"/>
      <x v="3"/>
      <x v="5"/>
      <x v="6"/>
      <x v="6"/>
      <x v="6"/>
      <x v="1"/>
      <x v="2"/>
      <x v="1"/>
      <x/>
    </i>
    <i>
      <x v="37"/>
      <x v="3"/>
      <x v="6"/>
      <x v="3"/>
      <x v="2"/>
      <x v="1"/>
      <x v="5"/>
      <x v="4"/>
      <x v="3"/>
      <x v="2"/>
      <x v="3"/>
      <x v="6"/>
      <x v="4"/>
      <x v="6"/>
      <x v="6"/>
      <x v="6"/>
      <x v="5"/>
      <x v="1"/>
      <x v="2"/>
      <x v="1"/>
      <x/>
    </i>
    <i>
      <x v="38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39"/>
      <x v="4"/>
      <x v="5"/>
      <x v="3"/>
      <x v="2"/>
      <x v="1"/>
      <x v="5"/>
      <x v="4"/>
      <x v="3"/>
      <x v="2"/>
      <x v="3"/>
      <x v="6"/>
      <x v="3"/>
      <x v="3"/>
      <x v="6"/>
      <x v="1"/>
      <x/>
      <x/>
      <x v="2"/>
      <x/>
      <x v="1"/>
    </i>
    <i>
      <x v="40"/>
      <x v="4"/>
      <x v="1"/>
      <x v="3"/>
      <x v="2"/>
      <x v="1"/>
      <x v="4"/>
      <x v="3"/>
      <x v="3"/>
      <x v="2"/>
      <x v="3"/>
      <x v="1"/>
      <x v="3"/>
      <x v="3"/>
      <x v="6"/>
      <x v="6"/>
      <x v="5"/>
      <x/>
      <x v="2"/>
      <x/>
      <x v="2"/>
    </i>
    <i>
      <x v="41"/>
      <x v="4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42"/>
      <x v="2"/>
      <x/>
      <x v="3"/>
      <x v="2"/>
      <x v="1"/>
      <x v="5"/>
      <x v="4"/>
      <x v="3"/>
      <x v="2"/>
      <x v="3"/>
      <x v="6"/>
      <x v="3"/>
      <x v="4"/>
      <x v="6"/>
      <x v="6"/>
      <x v="6"/>
      <x v="1"/>
      <x v="2"/>
      <x v="1"/>
      <x/>
    </i>
    <i>
      <x v="43"/>
      <x v="3"/>
      <x/>
      <x/>
      <x v="2"/>
      <x v="1"/>
      <x v="5"/>
      <x v="4"/>
      <x v="3"/>
      <x v="2"/>
      <x v="3"/>
      <x v="1"/>
      <x v="3"/>
      <x v="3"/>
      <x v="6"/>
      <x v="2"/>
      <x v="6"/>
      <x v="1"/>
      <x v="2"/>
      <x v="1"/>
      <x/>
    </i>
    <i>
      <x v="44"/>
      <x v="4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45"/>
      <x/>
      <x v="6"/>
      <x v="3"/>
      <x v="2"/>
      <x v="1"/>
      <x v="5"/>
      <x v="4"/>
      <x v="3"/>
      <x v="2"/>
      <x v="3"/>
      <x v="6"/>
      <x v="3"/>
      <x v="6"/>
      <x v="6"/>
      <x/>
      <x v="5"/>
      <x/>
      <x v="2"/>
      <x v="1"/>
      <x/>
    </i>
    <i>
      <x v="46"/>
      <x v="3"/>
      <x v="1"/>
      <x/>
      <x/>
      <x/>
      <x v="2"/>
      <x/>
      <x/>
      <x v="2"/>
      <x/>
      <x v="5"/>
      <x v="3"/>
      <x v="4"/>
      <x v="3"/>
      <x v="3"/>
      <x v="4"/>
      <x/>
      <x v="2"/>
      <x/>
      <x v="2"/>
    </i>
    <i r="8">
      <x v="1"/>
      <x/>
      <x/>
      <x v="5"/>
      <x v="3"/>
      <x v="4"/>
      <x v="3"/>
      <x v="2"/>
      <x v="4"/>
      <x/>
      <x v="2"/>
      <x/>
      <x v="2"/>
    </i>
    <i>
      <x v="47"/>
      <x v="3"/>
      <x v="6"/>
      <x v="3"/>
      <x v="2"/>
      <x v="1"/>
      <x v="5"/>
      <x v="4"/>
      <x v="3"/>
      <x v="2"/>
      <x v="3"/>
      <x v="1"/>
      <x v="3"/>
      <x v="3"/>
      <x v="3"/>
      <x v="6"/>
      <x v="6"/>
      <x/>
      <x v="2"/>
      <x/>
      <x/>
    </i>
    <i>
      <x v="48"/>
      <x v="3"/>
      <x/>
      <x v="3"/>
      <x v="2"/>
      <x v="1"/>
      <x v="2"/>
      <x v="4"/>
      <x/>
      <x v="2"/>
      <x/>
      <x v="3"/>
      <x v="3"/>
      <x v="1"/>
      <x v="1"/>
      <x v="1"/>
      <x v="4"/>
      <x/>
      <x v="2"/>
      <x/>
      <x/>
    </i>
    <i>
      <x v="49"/>
      <x v="4"/>
      <x v="3"/>
      <x v="3"/>
      <x v="2"/>
      <x v="1"/>
      <x v="5"/>
      <x v="4"/>
      <x v="3"/>
      <x v="2"/>
      <x v="3"/>
      <x v="5"/>
      <x v="3"/>
      <x v="2"/>
      <x v="6"/>
      <x v="6"/>
      <x v="6"/>
      <x v="1"/>
      <x v="2"/>
      <x v="1"/>
      <x/>
    </i>
    <i>
      <x v="50"/>
      <x v="3"/>
      <x v="1"/>
      <x/>
      <x/>
      <x v="1"/>
      <x v="5"/>
      <x v="4"/>
      <x v="3"/>
      <x v="2"/>
      <x v="3"/>
      <x v="6"/>
      <x v="3"/>
      <x v="4"/>
      <x v="6"/>
      <x v="6"/>
      <x v="6"/>
      <x v="1"/>
      <x v="2"/>
      <x v="1"/>
      <x/>
    </i>
    <i>
      <x v="51"/>
      <x v="4"/>
      <x v="1"/>
      <x/>
      <x v="1"/>
      <x v="1"/>
      <x/>
      <x/>
      <x v="3"/>
      <x v="1"/>
      <x v="3"/>
      <x/>
      <x v="3"/>
      <x v="2"/>
      <x v="5"/>
      <x v="2"/>
      <x v="5"/>
      <x/>
      <x v="2"/>
      <x/>
      <x v="2"/>
    </i>
    <i>
      <x v="52"/>
      <x v="4"/>
      <x v="6"/>
      <x v="3"/>
      <x v="2"/>
      <x v="1"/>
      <x v="5"/>
      <x v="2"/>
      <x v="3"/>
      <x v="2"/>
      <x v="3"/>
      <x v="5"/>
      <x v="3"/>
      <x v="6"/>
      <x v="6"/>
      <x v="6"/>
      <x v="6"/>
      <x v="1"/>
      <x v="2"/>
      <x v="1"/>
      <x/>
    </i>
    <i>
      <x v="53"/>
      <x v="4"/>
      <x v="1"/>
      <x v="3"/>
      <x/>
      <x v="1"/>
      <x v="5"/>
      <x/>
      <x v="3"/>
      <x v="2"/>
      <x v="3"/>
      <x v="5"/>
      <x v="3"/>
      <x v="1"/>
      <x v="2"/>
      <x v="1"/>
      <x v="5"/>
      <x/>
      <x v="2"/>
      <x/>
      <x/>
    </i>
    <i>
      <x v="54"/>
      <x v="4"/>
      <x v="5"/>
      <x v="3"/>
      <x v="2"/>
      <x v="1"/>
      <x v="5"/>
      <x v="4"/>
      <x v="3"/>
      <x v="2"/>
      <x v="3"/>
      <x v="6"/>
      <x v="3"/>
      <x v="4"/>
      <x v="6"/>
      <x v="6"/>
      <x v="6"/>
      <x v="1"/>
      <x v="2"/>
      <x v="1"/>
      <x/>
    </i>
    <i>
      <x v="55"/>
      <x v="3"/>
      <x v="2"/>
    </i>
    <i>
      <x v="56"/>
      <x v="4"/>
      <x v="6"/>
      <x v="3"/>
      <x v="2"/>
      <x v="1"/>
      <x v="2"/>
      <x/>
      <x/>
      <x v="2"/>
      <x v="3"/>
      <x v="3"/>
      <x v="3"/>
      <x v="1"/>
      <x v="1"/>
      <x/>
      <x v="5"/>
      <x/>
      <x v="2"/>
      <x/>
      <x/>
    </i>
    <i>
      <x v="57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58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59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60"/>
      <x v="4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61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62"/>
      <x v="3"/>
      <x v="1"/>
      <x v="3"/>
      <x v="2"/>
      <x v="1"/>
      <x v="5"/>
      <x/>
      <x v="3"/>
      <x v="2"/>
      <x v="3"/>
      <x v="5"/>
      <x v="3"/>
      <x v="6"/>
      <x v="6"/>
      <x v="6"/>
      <x v="6"/>
      <x v="1"/>
      <x v="2"/>
      <x v="1"/>
      <x/>
    </i>
    <i>
      <x v="63"/>
      <x v="2"/>
      <x v="6"/>
      <x v="3"/>
      <x v="2"/>
      <x v="1"/>
      <x v="5"/>
      <x v="4"/>
      <x v="3"/>
      <x v="2"/>
      <x v="3"/>
      <x v="6"/>
      <x v="3"/>
      <x v="3"/>
      <x v="6"/>
      <x v="6"/>
      <x v="6"/>
      <x/>
      <x v="2"/>
      <x v="1"/>
      <x/>
    </i>
    <i>
      <x v="64"/>
      <x v="2"/>
      <x v="1"/>
      <x/>
      <x v="2"/>
      <x v="1"/>
      <x v="5"/>
      <x v="4"/>
      <x v="3"/>
      <x v="2"/>
      <x v="3"/>
      <x v="6"/>
      <x v="3"/>
      <x v="6"/>
      <x v="6"/>
      <x v="6"/>
      <x v="6"/>
      <x/>
      <x v="2"/>
      <x v="1"/>
      <x/>
    </i>
    <i>
      <x v="65"/>
      <x/>
      <x v="6"/>
      <x v="3"/>
      <x v="2"/>
      <x v="1"/>
      <x v="5"/>
      <x v="4"/>
      <x v="3"/>
      <x v="2"/>
      <x v="3"/>
      <x v="6"/>
      <x v="3"/>
      <x v="6"/>
      <x v="6"/>
      <x v="6"/>
      <x v="6"/>
      <x v="1"/>
      <x v="2"/>
      <x v="1"/>
      <x/>
    </i>
    <i>
      <x v="66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67"/>
      <x v="2"/>
      <x v="1"/>
      <x v="3"/>
      <x v="2"/>
      <x v="1"/>
      <x v="5"/>
      <x v="4"/>
      <x v="3"/>
      <x v="2"/>
      <x v="3"/>
      <x v="6"/>
      <x v="2"/>
      <x v="3"/>
      <x v="6"/>
      <x v="6"/>
      <x v="4"/>
      <x v="1"/>
      <x v="2"/>
      <x v="1"/>
      <x/>
    </i>
    <i>
      <x v="68"/>
      <x v="2"/>
      <x v="6"/>
      <x v="3"/>
      <x v="2"/>
      <x v="1"/>
      <x v="5"/>
      <x v="4"/>
      <x v="3"/>
      <x v="2"/>
      <x v="3"/>
      <x v="5"/>
      <x v="3"/>
      <x v="1"/>
      <x v="6"/>
      <x v="6"/>
      <x v="6"/>
      <x v="1"/>
      <x v="2"/>
      <x v="1"/>
      <x/>
    </i>
    <i>
      <x v="69"/>
      <x v="2"/>
      <x v="1"/>
      <x v="3"/>
      <x v="2"/>
      <x v="1"/>
      <x v="5"/>
      <x v="4"/>
      <x v="3"/>
      <x v="2"/>
      <x v="3"/>
      <x v="6"/>
      <x v="3"/>
      <x v="6"/>
      <x v="6"/>
      <x v="6"/>
      <x v="6"/>
      <x v="1"/>
      <x v="2"/>
      <x/>
      <x v="3"/>
    </i>
    <i>
      <x v="70"/>
      <x v="3"/>
      <x v="1"/>
      <x v="3"/>
      <x v="2"/>
      <x v="1"/>
      <x v="5"/>
      <x/>
      <x v="3"/>
      <x v="2"/>
      <x v="3"/>
      <x v="5"/>
      <x v="3"/>
      <x v="2"/>
      <x v="6"/>
      <x v="1"/>
      <x v="4"/>
      <x/>
      <x v="2"/>
      <x/>
      <x/>
    </i>
    <i>
      <x v="71"/>
      <x v="3"/>
      <x/>
      <x v="3"/>
      <x v="2"/>
      <x v="1"/>
      <x v="5"/>
      <x v="2"/>
      <x v="3"/>
      <x v="2"/>
      <x v="3"/>
      <x v="6"/>
      <x v="3"/>
      <x v="2"/>
      <x v="6"/>
      <x v="6"/>
      <x v="6"/>
      <x v="1"/>
      <x v="2"/>
      <x v="1"/>
      <x/>
    </i>
    <i>
      <x v="72"/>
      <x v="4"/>
      <x/>
      <x v="3"/>
      <x v="2"/>
      <x v="1"/>
      <x/>
      <x v="4"/>
      <x v="3"/>
      <x v="2"/>
      <x v="3"/>
      <x v="6"/>
      <x v="3"/>
      <x v="1"/>
      <x v="6"/>
      <x v="6"/>
      <x v="6"/>
      <x v="1"/>
      <x v="2"/>
      <x v="1"/>
      <x v="1"/>
    </i>
    <i>
      <x v="73"/>
      <x v="3"/>
      <x/>
      <x v="3"/>
      <x v="2"/>
      <x v="1"/>
      <x v="3"/>
      <x v="4"/>
      <x v="3"/>
      <x v="2"/>
      <x v="3"/>
      <x v="5"/>
      <x v="3"/>
      <x v="2"/>
      <x v="6"/>
      <x v="6"/>
      <x v="6"/>
      <x v="1"/>
      <x v="2"/>
      <x v="1"/>
      <x/>
    </i>
    <i>
      <x v="74"/>
      <x v="4"/>
      <x v="1"/>
      <x v="3"/>
      <x v="2"/>
      <x v="1"/>
      <x v="5"/>
      <x v="4"/>
      <x v="3"/>
      <x v="2"/>
      <x v="3"/>
      <x v="6"/>
      <x v="3"/>
      <x v="3"/>
      <x v="6"/>
      <x v="6"/>
      <x v="6"/>
      <x v="1"/>
      <x v="2"/>
      <x v="1"/>
      <x/>
    </i>
    <i>
      <x v="75"/>
      <x v="3"/>
      <x/>
      <x v="3"/>
      <x v="2"/>
      <x/>
      <x v="5"/>
      <x/>
      <x v="1"/>
      <x v="2"/>
      <x/>
      <x v="5"/>
      <x v="3"/>
      <x v="1"/>
      <x v="1"/>
      <x v="1"/>
      <x v="4"/>
      <x/>
      <x v="2"/>
      <x/>
      <x/>
    </i>
    <i>
      <x v="76"/>
      <x v="2"/>
      <x v="6"/>
      <x v="3"/>
      <x v="2"/>
      <x v="1"/>
      <x v="5"/>
      <x v="4"/>
      <x v="3"/>
      <x v="2"/>
      <x v="3"/>
      <x v="4"/>
      <x v="3"/>
      <x v="6"/>
      <x v="6"/>
      <x v="6"/>
      <x v="6"/>
      <x v="1"/>
      <x v="2"/>
      <x/>
      <x v="3"/>
    </i>
    <i>
      <x v="77"/>
      <x/>
      <x v="6"/>
      <x v="3"/>
      <x v="2"/>
      <x v="1"/>
      <x v="5"/>
      <x v="4"/>
      <x v="3"/>
      <x v="2"/>
      <x v="3"/>
      <x v="6"/>
      <x v="1"/>
      <x/>
      <x/>
      <x v="6"/>
      <x v="2"/>
      <x/>
      <x v="2"/>
      <x/>
      <x/>
    </i>
    <i>
      <x v="78"/>
      <x/>
      <x v="6"/>
      <x v="3"/>
      <x v="2"/>
      <x v="1"/>
      <x v="5"/>
      <x v="4"/>
      <x v="3"/>
      <x v="2"/>
      <x v="3"/>
      <x v="6"/>
      <x v="3"/>
      <x/>
      <x/>
      <x v="6"/>
      <x v="3"/>
      <x/>
      <x v="2"/>
      <x/>
      <x/>
    </i>
    <i>
      <x v="79"/>
      <x v="3"/>
      <x v="1"/>
      <x/>
      <x v="1"/>
      <x v="1"/>
      <x v="5"/>
      <x v="4"/>
      <x v="3"/>
      <x v="2"/>
      <x/>
      <x v="1"/>
      <x v="3"/>
      <x v="3"/>
      <x v="4"/>
      <x v="6"/>
      <x v="6"/>
      <x v="1"/>
      <x v="2"/>
      <x v="1"/>
      <x v="2"/>
    </i>
    <i>
      <x v="80"/>
      <x v="2"/>
      <x v="2"/>
    </i>
    <i>
      <x v="81"/>
      <x v="1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82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83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84"/>
      <x v="3"/>
      <x v="1"/>
      <x v="3"/>
      <x v="2"/>
      <x v="1"/>
      <x v="5"/>
      <x/>
      <x v="3"/>
      <x v="2"/>
      <x v="3"/>
      <x v="6"/>
      <x v="3"/>
      <x v="1"/>
      <x v="6"/>
      <x v="6"/>
      <x v="6"/>
      <x v="1"/>
      <x v="2"/>
      <x v="1"/>
      <x/>
    </i>
    <i>
      <x v="85"/>
      <x v="4"/>
      <x/>
      <x v="3"/>
      <x v="2"/>
      <x v="1"/>
      <x v="5"/>
      <x v="4"/>
      <x v="3"/>
      <x v="2"/>
      <x v="3"/>
      <x v="6"/>
      <x v="3"/>
      <x v="1"/>
      <x v="6"/>
      <x v="6"/>
      <x v="6"/>
      <x v="1"/>
      <x v="2"/>
      <x v="1"/>
      <x/>
    </i>
    <i>
      <x v="86"/>
      <x v="4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87"/>
      <x v="4"/>
      <x v="2"/>
    </i>
    <i>
      <x v="88"/>
      <x v="4"/>
      <x v="2"/>
    </i>
    <i>
      <x v="89"/>
      <x v="5"/>
      <x v="5"/>
      <x v="3"/>
      <x v="2"/>
      <x v="1"/>
      <x v="5"/>
      <x v="4"/>
      <x v="3"/>
      <x v="2"/>
      <x v="3"/>
      <x v="6"/>
      <x v="4"/>
      <x v="6"/>
      <x v="6"/>
      <x/>
      <x v="6"/>
      <x/>
      <x v="2"/>
      <x v="1"/>
      <x/>
    </i>
    <i>
      <x v="90"/>
      <x v="2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91"/>
      <x v="3"/>
      <x v="2"/>
    </i>
    <i>
      <x v="92"/>
      <x v="5"/>
      <x v="6"/>
      <x v="3"/>
      <x v="2"/>
      <x v="1"/>
      <x v="5"/>
      <x v="4"/>
      <x v="3"/>
      <x v="2"/>
      <x v="3"/>
      <x v="1"/>
      <x v="3"/>
      <x v="6"/>
      <x v="6"/>
      <x v="6"/>
      <x v="6"/>
      <x v="1"/>
      <x v="2"/>
      <x v="1"/>
      <x/>
    </i>
    <i>
      <x v="93"/>
      <x v="5"/>
      <x v="6"/>
      <x v="3"/>
      <x v="2"/>
      <x v="1"/>
      <x v="5"/>
      <x v="4"/>
      <x v="3"/>
      <x v="2"/>
      <x v="3"/>
      <x v="4"/>
      <x v="3"/>
      <x v="1"/>
      <x/>
      <x v="6"/>
      <x v="4"/>
      <x/>
      <x v="2"/>
      <x v="1"/>
      <x/>
    </i>
    <i>
      <x v="94"/>
      <x/>
      <x v="6"/>
      <x v="3"/>
      <x v="2"/>
      <x v="1"/>
      <x v="5"/>
      <x v="4"/>
      <x v="3"/>
      <x v="2"/>
      <x v="3"/>
      <x v="6"/>
      <x v="4"/>
      <x v="3"/>
      <x v="5"/>
      <x v="6"/>
      <x v="5"/>
      <x/>
      <x v="2"/>
      <x/>
      <x/>
    </i>
    <i>
      <x v="95"/>
      <x/>
      <x/>
      <x v="3"/>
      <x v="2"/>
      <x v="1"/>
      <x v="5"/>
      <x v="4"/>
      <x v="3"/>
      <x v="2"/>
      <x v="3"/>
      <x v="6"/>
      <x v="3"/>
      <x v="3"/>
      <x v="5"/>
      <x v="1"/>
      <x v="4"/>
      <x/>
      <x v="2"/>
      <x/>
      <x/>
    </i>
    <i>
      <x v="96"/>
      <x v="3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97"/>
      <x v="3"/>
      <x/>
      <x v="3"/>
      <x v="2"/>
      <x v="1"/>
      <x v="5"/>
      <x v="4"/>
      <x v="3"/>
      <x v="2"/>
      <x v="3"/>
      <x/>
      <x v="3"/>
      <x v="3"/>
      <x v="6"/>
      <x v="1"/>
      <x v="5"/>
      <x/>
      <x v="2"/>
      <x/>
      <x v="2"/>
    </i>
    <i>
      <x v="98"/>
      <x v="1"/>
      <x v="2"/>
    </i>
    <i>
      <x v="99"/>
      <x v="4"/>
      <x v="6"/>
      <x v="3"/>
      <x v="2"/>
      <x v="1"/>
      <x v="5"/>
      <x v="4"/>
      <x v="3"/>
      <x v="2"/>
      <x v="3"/>
      <x v="6"/>
      <x v="4"/>
      <x v="6"/>
      <x v="6"/>
      <x v="6"/>
      <x v="6"/>
      <x v="1"/>
      <x v="2"/>
      <x v="1"/>
      <x/>
    </i>
    <i>
      <x v="100"/>
      <x v="4"/>
      <x v="2"/>
    </i>
    <i>
      <x v="101"/>
      <x v="2"/>
      <x v="4"/>
      <x/>
      <x v="3"/>
      <x v="1"/>
      <x/>
      <x v="4"/>
      <x/>
      <x v="2"/>
      <x/>
      <x/>
      <x v="3"/>
      <x v="1"/>
      <x v="5"/>
      <x v="3"/>
      <x v="4"/>
      <x/>
      <x v="2"/>
      <x/>
      <x v="1"/>
    </i>
    <i t="grand">
      <x/>
    </i>
  </rowItems>
  <colItems count="1">
    <i/>
  </colItems>
  <formats count="56">
    <format dxfId="63">
      <pivotArea dataOnly="0" labelOnly="1" outline="0" fieldPosition="0">
        <references count="11">
          <reference field="5" count="1" selected="0">
            <x v="13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0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>
            <x v="5"/>
          </reference>
        </references>
      </pivotArea>
    </format>
    <format dxfId="62">
      <pivotArea dataOnly="0" labelOnly="1" outline="0" fieldPosition="0">
        <references count="16">
          <reference field="5" count="1" selected="0">
            <x v="13"/>
          </reference>
          <reference field="15" count="1" selected="0">
            <x v="2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0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5"/>
          </reference>
          <reference field="25" count="0" selected="0"/>
          <reference field="26" count="1" selected="0">
            <x v="6"/>
          </reference>
          <reference field="27" count="1" selected="0">
            <x v="6"/>
          </reference>
          <reference field="28" count="1" selected="0">
            <x v="3"/>
          </reference>
          <reference field="29" count="1">
            <x v="5"/>
          </reference>
        </references>
      </pivotArea>
    </format>
    <format dxfId="61">
      <pivotArea dataOnly="0" labelOnly="1" outline="0" fieldPosition="0">
        <references count="16">
          <reference field="5" count="1" selected="0">
            <x v="19"/>
          </reference>
          <reference field="15" count="1" selected="0">
            <x v="5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1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5"/>
          </reference>
          <reference field="25" count="0" selected="0"/>
          <reference field="26" count="1" selected="0">
            <x v="3"/>
          </reference>
          <reference field="27" count="1" selected="0">
            <x v="6"/>
          </reference>
          <reference field="28" count="1" selected="0">
            <x v="3"/>
          </reference>
          <reference field="29" count="1">
            <x v="6"/>
          </reference>
        </references>
      </pivotArea>
    </format>
    <format dxfId="60">
      <pivotArea dataOnly="0" labelOnly="1" outline="0" fieldPosition="0">
        <references count="16">
          <reference field="5" count="1" selected="0">
            <x v="47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1"/>
          </reference>
          <reference field="25" count="0" selected="0"/>
          <reference field="26" count="1" selected="0">
            <x v="3"/>
          </reference>
          <reference field="27" count="1" selected="0">
            <x v="3"/>
          </reference>
          <reference field="28" count="1" selected="0">
            <x v="6"/>
          </reference>
          <reference field="29" count="1">
            <x v="6"/>
          </reference>
        </references>
      </pivotArea>
    </format>
    <format dxfId="59">
      <pivotArea dataOnly="0" labelOnly="1" outline="0" fieldPosition="0">
        <references count="16">
          <reference field="5" count="1" selected="0">
            <x v="52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2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5"/>
          </reference>
          <reference field="25" count="0" selected="0"/>
          <reference field="26" count="1" selected="0">
            <x v="6"/>
          </reference>
          <reference field="27" count="1" selected="0">
            <x v="6"/>
          </reference>
          <reference field="28" count="1" selected="0">
            <x v="6"/>
          </reference>
          <reference field="29" count="1">
            <x v="6"/>
          </reference>
        </references>
      </pivotArea>
    </format>
    <format dxfId="58">
      <pivotArea dataOnly="0" labelOnly="1" outline="0" fieldPosition="0">
        <references count="16">
          <reference field="5" count="1" selected="0">
            <x v="53"/>
          </reference>
          <reference field="15" count="1" selected="0">
            <x v="1"/>
          </reference>
          <reference field="16" count="1" selected="0">
            <x v="3"/>
          </reference>
          <reference field="17" count="1" selected="0">
            <x v="0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0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5"/>
          </reference>
          <reference field="25" count="0" selected="0"/>
          <reference field="26" count="1" selected="0">
            <x v="1"/>
          </reference>
          <reference field="27" count="1" selected="0">
            <x v="2"/>
          </reference>
          <reference field="28" count="1" selected="0">
            <x v="1"/>
          </reference>
          <reference field="29" count="1">
            <x v="5"/>
          </reference>
        </references>
      </pivotArea>
    </format>
    <format dxfId="57">
      <pivotArea dataOnly="0" labelOnly="1" outline="0" fieldPosition="0">
        <references count="12">
          <reference field="5" count="1" selected="0">
            <x v="7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0"/>
          </reference>
          <reference field="23" count="1" selected="0">
            <x v="1"/>
          </reference>
          <reference field="24" count="1" selected="0">
            <x v="2"/>
          </reference>
          <reference field="25" count="1">
            <x v="3"/>
          </reference>
        </references>
      </pivotArea>
    </format>
    <format dxfId="56">
      <pivotArea dataOnly="0" labelOnly="1" outline="0" fieldPosition="0">
        <references count="13">
          <reference field="5" count="1" selected="0">
            <x v="7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0"/>
          </reference>
          <reference field="23" count="1" selected="0">
            <x v="1"/>
          </reference>
          <reference field="24" count="1" selected="0">
            <x v="2"/>
          </reference>
          <reference field="25" count="1" selected="0">
            <x v="3"/>
          </reference>
          <reference field="26" count="1">
            <x v="4"/>
          </reference>
        </references>
      </pivotArea>
    </format>
    <format dxfId="55">
      <pivotArea dataOnly="0" labelOnly="1" outline="0" fieldPosition="0">
        <references count="14">
          <reference field="5" count="1" selected="0">
            <x v="7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0"/>
          </reference>
          <reference field="23" count="1" selected="0">
            <x v="1"/>
          </reference>
          <reference field="24" count="1" selected="0">
            <x v="2"/>
          </reference>
          <reference field="25" count="1" selected="0">
            <x v="3"/>
          </reference>
          <reference field="26" count="1" selected="0">
            <x v="4"/>
          </reference>
          <reference field="27" count="1">
            <x v="3"/>
          </reference>
        </references>
      </pivotArea>
    </format>
    <format dxfId="54">
      <pivotArea dataOnly="0" labelOnly="1" outline="0" fieldPosition="0">
        <references count="15">
          <reference field="5" count="1" selected="0">
            <x v="7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0"/>
          </reference>
          <reference field="23" count="1" selected="0">
            <x v="1"/>
          </reference>
          <reference field="24" count="1" selected="0">
            <x v="2"/>
          </reference>
          <reference field="25" count="1" selected="0">
            <x v="3"/>
          </reference>
          <reference field="26" count="1" selected="0">
            <x v="4"/>
          </reference>
          <reference field="27" count="1" selected="0">
            <x v="3"/>
          </reference>
          <reference field="28" count="1">
            <x v="4"/>
          </reference>
        </references>
      </pivotArea>
    </format>
    <format dxfId="53">
      <pivotArea dataOnly="0" labelOnly="1" outline="0" fieldPosition="0">
        <references count="16">
          <reference field="5" count="1" selected="0">
            <x v="7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0"/>
          </reference>
          <reference field="23" count="1" selected="0">
            <x v="1"/>
          </reference>
          <reference field="24" count="1" selected="0">
            <x v="2"/>
          </reference>
          <reference field="25" count="1" selected="0">
            <x v="3"/>
          </reference>
          <reference field="26" count="1" selected="0">
            <x v="4"/>
          </reference>
          <reference field="27" count="1" selected="0">
            <x v="3"/>
          </reference>
          <reference field="28" count="1" selected="0">
            <x v="4"/>
          </reference>
          <reference field="29" count="1">
            <x v="5"/>
          </reference>
        </references>
      </pivotArea>
    </format>
    <format dxfId="52">
      <pivotArea dataOnly="0" labelOnly="1" outline="0" fieldPosition="0">
        <references count="17">
          <reference field="5" count="1" selected="0">
            <x v="7"/>
          </reference>
          <reference field="15" count="1" selected="0">
            <x v="4"/>
          </reference>
          <reference field="16" count="1" selected="0">
            <x v="2"/>
          </reference>
          <reference field="17" count="1" selected="0">
            <x v="2"/>
          </reference>
          <reference field="18" count="1" selected="0">
            <x v="0"/>
          </reference>
          <reference field="19" count="1" selected="0">
            <x v="1"/>
          </reference>
          <reference field="20" count="1" selected="0">
            <x v="2"/>
          </reference>
          <reference field="21" count="1" selected="0">
            <x v="2"/>
          </reference>
          <reference field="22" count="1" selected="0">
            <x v="0"/>
          </reference>
          <reference field="23" count="1" selected="0">
            <x v="1"/>
          </reference>
          <reference field="24" count="1" selected="0">
            <x v="2"/>
          </reference>
          <reference field="25" count="1" selected="0">
            <x v="3"/>
          </reference>
          <reference field="26" count="1" selected="0">
            <x v="4"/>
          </reference>
          <reference field="27" count="1" selected="0">
            <x v="3"/>
          </reference>
          <reference field="28" count="1" selected="0">
            <x v="4"/>
          </reference>
          <reference field="29" count="1" selected="0">
            <x v="5"/>
          </reference>
          <reference field="30" count="1">
            <x v="0"/>
          </reference>
        </references>
      </pivotArea>
    </format>
    <format dxfId="51">
      <pivotArea dataOnly="0" labelOnly="1" outline="0" fieldPosition="0">
        <references count="12">
          <reference field="5" count="1" selected="0">
            <x v="9"/>
          </reference>
          <reference field="15" count="1" selected="0">
            <x v="3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1"/>
          </reference>
          <reference field="21" count="1" selected="0">
            <x v="2"/>
          </reference>
          <reference field="22" count="1" selected="0">
            <x v="1"/>
          </reference>
          <reference field="23" count="1" selected="0">
            <x v="3"/>
          </reference>
          <reference field="24" count="1" selected="0">
            <x v="3"/>
          </reference>
          <reference field="25" count="1">
            <x v="3"/>
          </reference>
        </references>
      </pivotArea>
    </format>
    <format dxfId="50">
      <pivotArea dataOnly="0" labelOnly="1" outline="0" fieldPosition="0">
        <references count="13">
          <reference field="5" count="1" selected="0">
            <x v="9"/>
          </reference>
          <reference field="15" count="1" selected="0">
            <x v="3"/>
          </reference>
          <reference field="16" count="1" selected="0">
            <x v="0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1"/>
          </reference>
          <reference field="21" count="1" selected="0">
            <x v="2"/>
          </reference>
          <reference field="22" count="1" selected="0">
            <x v="1"/>
          </reference>
          <reference field="23" count="1" selected="0">
            <x v="3"/>
          </reference>
          <reference field="24" count="1" selected="0">
            <x v="3"/>
          </reference>
          <reference field="25" count="1" selected="0">
            <x v="3"/>
          </reference>
          <reference field="26" count="1">
            <x v="3"/>
          </reference>
        </references>
      </pivotArea>
    </format>
    <format dxfId="49">
      <pivotArea dataOnly="0" labelOnly="1" outline="0" fieldPosition="0">
        <references count="2">
          <reference field="5" count="1" selected="0">
            <x v="12"/>
          </reference>
          <reference field="15" count="1">
            <x v="2"/>
          </reference>
        </references>
      </pivotArea>
    </format>
    <format dxfId="48">
      <pivotArea dataOnly="0" labelOnly="1" outline="0" fieldPosition="0">
        <references count="3">
          <reference field="5" count="1" selected="0">
            <x v="13"/>
          </reference>
          <reference field="15" count="1" selected="0">
            <x v="2"/>
          </reference>
          <reference field="16" count="1">
            <x v="3"/>
          </reference>
        </references>
      </pivotArea>
    </format>
    <format dxfId="47">
      <pivotArea dataOnly="0" labelOnly="1" outline="0" fieldPosition="0">
        <references count="4">
          <reference field="5" count="1" selected="0">
            <x v="13"/>
          </reference>
          <reference field="15" count="1" selected="0">
            <x v="2"/>
          </reference>
          <reference field="16" count="1" selected="0">
            <x v="3"/>
          </reference>
          <reference field="17" count="1">
            <x v="0"/>
          </reference>
        </references>
      </pivotArea>
    </format>
    <format dxfId="46">
      <pivotArea dataOnly="0" labelOnly="1" outline="0" fieldPosition="0">
        <references count="7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>
            <x v="4"/>
          </reference>
        </references>
      </pivotArea>
    </format>
    <format dxfId="45">
      <pivotArea dataOnly="0" labelOnly="1" outline="0" fieldPosition="0">
        <references count="8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>
            <x v="3"/>
          </reference>
        </references>
      </pivotArea>
    </format>
    <format dxfId="44">
      <pivotArea dataOnly="0" labelOnly="1" outline="0" fieldPosition="0">
        <references count="9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>
            <x v="2"/>
          </reference>
        </references>
      </pivotArea>
    </format>
    <format dxfId="43">
      <pivotArea dataOnly="0" labelOnly="1" outline="0" fieldPosition="0">
        <references count="10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>
            <x v="3"/>
          </reference>
        </references>
      </pivotArea>
    </format>
    <format dxfId="42">
      <pivotArea dataOnly="0" labelOnly="1" outline="0" fieldPosition="0">
        <references count="11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>
            <x v="6"/>
          </reference>
        </references>
      </pivotArea>
    </format>
    <format dxfId="41">
      <pivotArea dataOnly="0" labelOnly="1" outline="0" fieldPosition="0">
        <references count="12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>
            <x v="3"/>
          </reference>
        </references>
      </pivotArea>
    </format>
    <format dxfId="40">
      <pivotArea dataOnly="0" labelOnly="1" outline="0" fieldPosition="0">
        <references count="13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>
            <x v="5"/>
          </reference>
        </references>
      </pivotArea>
    </format>
    <format dxfId="39">
      <pivotArea dataOnly="0" labelOnly="1" outline="0" fieldPosition="0">
        <references count="14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 selected="0">
            <x v="5"/>
          </reference>
          <reference field="27" count="1">
            <x v="5"/>
          </reference>
        </references>
      </pivotArea>
    </format>
    <format dxfId="38">
      <pivotArea dataOnly="0" labelOnly="1" outline="0" fieldPosition="0">
        <references count="15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 selected="0">
            <x v="5"/>
          </reference>
          <reference field="27" count="1" selected="0">
            <x v="5"/>
          </reference>
          <reference field="28" count="1">
            <x v="6"/>
          </reference>
        </references>
      </pivotArea>
    </format>
    <format dxfId="37">
      <pivotArea dataOnly="0" labelOnly="1" outline="0" fieldPosition="0">
        <references count="16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 selected="0">
            <x v="5"/>
          </reference>
          <reference field="27" count="1" selected="0">
            <x v="5"/>
          </reference>
          <reference field="28" count="1" selected="0">
            <x v="6"/>
          </reference>
          <reference field="29" count="1">
            <x v="6"/>
          </reference>
        </references>
      </pivotArea>
    </format>
    <format dxfId="36">
      <pivotArea dataOnly="0" labelOnly="1" outline="0" fieldPosition="0">
        <references count="17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 selected="0">
            <x v="5"/>
          </reference>
          <reference field="27" count="1" selected="0">
            <x v="5"/>
          </reference>
          <reference field="28" count="1" selected="0">
            <x v="6"/>
          </reference>
          <reference field="29" count="1" selected="0">
            <x v="6"/>
          </reference>
          <reference field="30" count="1">
            <x v="1"/>
          </reference>
        </references>
      </pivotArea>
    </format>
    <format dxfId="35">
      <pivotArea dataOnly="0" labelOnly="1" outline="0" fieldPosition="0">
        <references count="18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 selected="0">
            <x v="5"/>
          </reference>
          <reference field="27" count="1" selected="0">
            <x v="5"/>
          </reference>
          <reference field="28" count="1" selected="0">
            <x v="6"/>
          </reference>
          <reference field="29" count="1" selected="0">
            <x v="6"/>
          </reference>
          <reference field="30" count="1" selected="0">
            <x v="1"/>
          </reference>
          <reference field="31" count="1">
            <x v="2"/>
          </reference>
        </references>
      </pivotArea>
    </format>
    <format dxfId="34">
      <pivotArea dataOnly="0" labelOnly="1" outline="0" fieldPosition="0">
        <references count="19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 selected="0">
            <x v="5"/>
          </reference>
          <reference field="27" count="1" selected="0">
            <x v="5"/>
          </reference>
          <reference field="28" count="1" selected="0">
            <x v="6"/>
          </reference>
          <reference field="29" count="1" selected="0">
            <x v="6"/>
          </reference>
          <reference field="30" count="1" selected="0">
            <x v="1"/>
          </reference>
          <reference field="31" count="1" selected="0">
            <x v="2"/>
          </reference>
          <reference field="32" count="1">
            <x v="1"/>
          </reference>
        </references>
      </pivotArea>
    </format>
    <format dxfId="33">
      <pivotArea dataOnly="0" labelOnly="1" outline="0" fieldPosition="0">
        <references count="20">
          <reference field="5" count="1" selected="0">
            <x v="0"/>
          </reference>
          <reference field="15" count="1" selected="0">
            <x v="6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4"/>
          </reference>
          <reference field="21" count="1" selected="0">
            <x v="3"/>
          </reference>
          <reference field="22" count="1" selected="0">
            <x v="2"/>
          </reference>
          <reference field="23" count="1" selected="0">
            <x v="3"/>
          </reference>
          <reference field="24" count="1" selected="0">
            <x v="6"/>
          </reference>
          <reference field="25" count="1" selected="0">
            <x v="3"/>
          </reference>
          <reference field="26" count="1" selected="0">
            <x v="5"/>
          </reference>
          <reference field="27" count="1" selected="0">
            <x v="5"/>
          </reference>
          <reference field="28" count="1" selected="0">
            <x v="6"/>
          </reference>
          <reference field="29" count="1" selected="0">
            <x v="6"/>
          </reference>
          <reference field="30" count="1" selected="0">
            <x v="1"/>
          </reference>
          <reference field="31" count="1" selected="0">
            <x v="2"/>
          </reference>
          <reference field="32" count="1" selected="0">
            <x v="1"/>
          </reference>
          <reference field="33" count="1">
            <x v="0"/>
          </reference>
        </references>
      </pivotArea>
    </format>
    <format dxfId="32">
      <pivotArea dataOnly="0" labelOnly="1" outline="0" fieldPosition="0">
        <references count="7">
          <reference field="5" count="1" selected="0">
            <x v="35"/>
          </reference>
          <reference field="15" count="1" selected="0">
            <x v="5"/>
          </reference>
          <reference field="16" count="1" selected="0">
            <x v="3"/>
          </reference>
          <reference field="17" count="1" selected="0">
            <x v="2"/>
          </reference>
          <reference field="18" count="1" selected="0">
            <x v="1"/>
          </reference>
          <reference field="19" count="1" selected="0">
            <x v="5"/>
          </reference>
          <reference field="20" count="1">
            <x v="1"/>
          </reference>
        </references>
      </pivotArea>
    </format>
    <format dxfId="31">
      <pivotArea dataOnly="0" labelOnly="1" outline="0" fieldPosition="0">
        <references count="2">
          <reference field="5" count="1" selected="0">
            <x v="7"/>
          </reference>
          <reference field="15" count="1">
            <x v="4"/>
          </reference>
        </references>
      </pivotArea>
    </format>
    <format dxfId="30">
      <pivotArea dataOnly="0" labelOnly="1" outline="0" fieldPosition="0">
        <references count="3">
          <reference field="5" count="1" selected="0">
            <x v="7"/>
          </reference>
          <reference field="15" count="1" selected="0">
            <x v="4"/>
          </reference>
          <reference field="16" count="1">
            <x v="2"/>
          </reference>
        </references>
      </pivotArea>
    </format>
    <format dxfId="29">
      <pivotArea dataOnly="0" labelOnly="1" outline="0" fieldPosition="0">
        <references count="2">
          <reference field="5" count="1" selected="0">
            <x v="10"/>
          </reference>
          <reference field="15" count="1">
            <x v="0"/>
          </reference>
        </references>
      </pivotArea>
    </format>
    <format dxfId="28">
      <pivotArea dataOnly="0" labelOnly="1" outline="0" fieldPosition="0">
        <references count="3">
          <reference field="5" count="1" selected="0">
            <x v="10"/>
          </reference>
          <reference field="15" count="1" selected="0">
            <x v="0"/>
          </reference>
          <reference field="16" count="1">
            <x v="3"/>
          </reference>
        </references>
      </pivotArea>
    </format>
    <format dxfId="27">
      <pivotArea field="16" type="button" dataOnly="0" labelOnly="1" outline="0" axis="axisRow" fieldPosition="3"/>
    </format>
    <format dxfId="26">
      <pivotArea field="17" type="button" dataOnly="0" labelOnly="1" outline="0" axis="axisRow" fieldPosition="4"/>
    </format>
    <format dxfId="25">
      <pivotArea field="18" type="button" dataOnly="0" labelOnly="1" outline="0" axis="axisRow" fieldPosition="5"/>
    </format>
    <format dxfId="24">
      <pivotArea field="19" type="button" dataOnly="0" labelOnly="1" outline="0" axis="axisRow" fieldPosition="6"/>
    </format>
    <format dxfId="23">
      <pivotArea field="20" type="button" dataOnly="0" labelOnly="1" outline="0" axis="axisRow" fieldPosition="7"/>
    </format>
    <format dxfId="22">
      <pivotArea field="21" type="button" dataOnly="0" labelOnly="1" outline="0" axis="axisRow" fieldPosition="8"/>
    </format>
    <format dxfId="21">
      <pivotArea field="22" type="button" dataOnly="0" labelOnly="1" outline="0" axis="axisRow" fieldPosition="9"/>
    </format>
    <format dxfId="20">
      <pivotArea field="23" type="button" dataOnly="0" labelOnly="1" outline="0" axis="axisRow" fieldPosition="10"/>
    </format>
    <format dxfId="19">
      <pivotArea field="24" type="button" dataOnly="0" labelOnly="1" outline="0" axis="axisRow" fieldPosition="11"/>
    </format>
    <format dxfId="18">
      <pivotArea field="25" type="button" dataOnly="0" labelOnly="1" outline="0" axis="axisRow" fieldPosition="12"/>
    </format>
    <format dxfId="17">
      <pivotArea field="26" type="button" dataOnly="0" labelOnly="1" outline="0" axis="axisRow" fieldPosition="13"/>
    </format>
    <format dxfId="16">
      <pivotArea field="27" type="button" dataOnly="0" labelOnly="1" outline="0" axis="axisRow" fieldPosition="14"/>
    </format>
    <format dxfId="15">
      <pivotArea field="28" type="button" dataOnly="0" labelOnly="1" outline="0" axis="axisRow" fieldPosition="15"/>
    </format>
    <format dxfId="14">
      <pivotArea field="29" type="button" dataOnly="0" labelOnly="1" outline="0" axis="axisRow" fieldPosition="16"/>
    </format>
    <format dxfId="13">
      <pivotArea field="30" type="button" dataOnly="0" labelOnly="1" outline="0" axis="axisRow" fieldPosition="17"/>
    </format>
    <format dxfId="12">
      <pivotArea field="31" type="button" dataOnly="0" labelOnly="1" outline="0" axis="axisRow" fieldPosition="18"/>
    </format>
    <format dxfId="11">
      <pivotArea field="32" type="button" dataOnly="0" labelOnly="1" outline="0" axis="axisRow" fieldPosition="19"/>
    </format>
    <format dxfId="10">
      <pivotArea field="33" type="button" dataOnly="0" labelOnly="1" outline="0" axis="axisRow" fieldPosition="20"/>
    </format>
    <format dxfId="9">
      <pivotArea field="15" type="button" dataOnly="0" labelOnly="1" outline="0" axis="axisRow" fieldPosition="2"/>
    </format>
    <format dxfId="8">
      <pivotArea dataOnly="0" labelOnly="1" outline="0" fieldPosition="0">
        <references count="2">
          <reference field="5" count="1" selected="0">
            <x v="13"/>
          </reference>
          <reference field="15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Caixa de seleção marcada com preenchimento sólido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36D84-48E0-4E04-B808-B99B6FCE9DE2}" name="Tabela1" displayName="Tabela1" ref="D18:G36" totalsRowShown="0" headerRowDxfId="7" headerRowBorderDxfId="6" tableBorderDxfId="5" totalsRowBorderDxfId="4">
  <autoFilter ref="D18:G36" xr:uid="{D2836D84-48E0-4E04-B808-B99B6FCE9DE2}"/>
  <tableColumns count="4">
    <tableColumn id="1" xr3:uid="{816ACAC3-7BE1-452A-8047-D9571832F305}" name="Código" dataDxfId="3"/>
    <tableColumn id="2" xr3:uid="{89568168-26CE-431F-BF2D-E8B8E49A2922}" name="Produto Químico" dataDxfId="2"/>
    <tableColumn id="3" xr3:uid="{85F23A07-6AA7-4873-94F2-45812AEEFA65}" name="CAS" dataDxfId="1"/>
    <tableColumn id="4" xr3:uid="{5AB77BF0-B92F-4AED-8613-E609A1304A01}" name="Cla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volkdobrasil.com.br/noticias/iso-374---luvas-de-protecao-contra-produtos-quimicos-e-microrganismos-perigosos?_gl=1*ctih8*_ga*MTUyOTg0NDcuMTY5ODAzMjA2OQ..*_ga_CY12D7W9LR*MTcyMTg2MzA2NC41NC4xLjE3MjE4NjYyNjcuMC4wLjA." TargetMode="External"/><Relationship Id="rId2" Type="http://schemas.openxmlformats.org/officeDocument/2006/relationships/hyperlink" Target="http://blog.volkdobrasil.com.br/noticias/iso-374---luvas-de-protecao-contra-produtos-quimicos-e-microrganismos-perigosos" TargetMode="External"/><Relationship Id="rId1" Type="http://schemas.openxmlformats.org/officeDocument/2006/relationships/hyperlink" Target="http://blog.volkdobrasil.com.br/noticias/iso-374---luvas-de-protecao-contra-produtos-quimicos-e-microrganismos-perigosos?_gl=1*ctih8*_ga*MTUyOTg0NDcuMTY5ODAzMjA2OQ..*_ga_CY12D7W9LR*MTcyMTg2MzA2NC41NC4xLjE3MjE4NjYyNjcuMC4wLjA.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1914-83D8-4180-A80C-033B914ECCC3}">
  <dimension ref="A2:ES232"/>
  <sheetViews>
    <sheetView showGridLines="0" zoomScale="98" zoomScaleNormal="98" workbookViewId="0">
      <selection activeCell="A4" sqref="A4:F16"/>
    </sheetView>
  </sheetViews>
  <sheetFormatPr defaultRowHeight="14.5" x14ac:dyDescent="0.35"/>
  <cols>
    <col min="1" max="1" width="6.26953125" customWidth="1"/>
    <col min="2" max="2" width="11" customWidth="1"/>
    <col min="3" max="5" width="5.7265625" customWidth="1"/>
    <col min="6" max="6" width="10.453125" customWidth="1"/>
    <col min="7" max="8" width="5.7265625" customWidth="1"/>
    <col min="9" max="9" width="8.1796875" customWidth="1"/>
    <col min="10" max="11" width="6" customWidth="1"/>
    <col min="12" max="12" width="9.26953125" customWidth="1"/>
    <col min="13" max="17" width="6" customWidth="1"/>
    <col min="18" max="18" width="7.08984375" customWidth="1"/>
    <col min="19" max="19" width="6" customWidth="1"/>
    <col min="20" max="20" width="7.81640625" customWidth="1"/>
    <col min="21" max="21" width="8.6328125" customWidth="1"/>
    <col min="22" max="36" width="6" customWidth="1"/>
    <col min="37" max="41" width="5.54296875" customWidth="1"/>
    <col min="42" max="50" width="6" style="1" customWidth="1"/>
    <col min="51" max="53" width="6" customWidth="1"/>
    <col min="54" max="71" width="6" style="1" customWidth="1"/>
    <col min="72" max="95" width="6" customWidth="1"/>
  </cols>
  <sheetData>
    <row r="2" spans="1:92" ht="15" thickBot="1" x14ac:dyDescent="0.4">
      <c r="A2" s="382" t="s">
        <v>631</v>
      </c>
      <c r="B2" s="382"/>
      <c r="C2" s="382"/>
      <c r="D2" s="382"/>
      <c r="E2" s="382"/>
      <c r="F2" s="382"/>
      <c r="G2" s="382"/>
      <c r="H2" s="382"/>
      <c r="I2" s="383" t="s">
        <v>634</v>
      </c>
      <c r="J2" s="383"/>
      <c r="K2" s="383"/>
      <c r="L2" s="383"/>
      <c r="N2" s="379" t="s">
        <v>631</v>
      </c>
      <c r="O2" s="380"/>
      <c r="P2" s="380"/>
      <c r="Q2" s="380"/>
      <c r="R2" s="380"/>
      <c r="S2" s="380"/>
      <c r="T2" s="381"/>
      <c r="U2" s="385" t="s">
        <v>634</v>
      </c>
      <c r="V2" s="386"/>
      <c r="W2" s="386"/>
      <c r="X2" s="386"/>
      <c r="BT2" s="1"/>
      <c r="BW2" t="s">
        <v>19</v>
      </c>
      <c r="BX2" t="s">
        <v>20</v>
      </c>
      <c r="BY2" t="s">
        <v>21</v>
      </c>
      <c r="BZ2" t="s">
        <v>22</v>
      </c>
      <c r="CA2" t="s">
        <v>23</v>
      </c>
      <c r="CB2" t="s">
        <v>24</v>
      </c>
      <c r="CC2" t="s">
        <v>25</v>
      </c>
      <c r="CD2" t="s">
        <v>26</v>
      </c>
      <c r="CE2" t="s">
        <v>27</v>
      </c>
      <c r="CF2" t="s">
        <v>28</v>
      </c>
      <c r="CG2" t="s">
        <v>29</v>
      </c>
      <c r="CH2" t="s">
        <v>30</v>
      </c>
      <c r="CI2" t="s">
        <v>31</v>
      </c>
      <c r="CJ2" t="s">
        <v>32</v>
      </c>
      <c r="CK2" t="s">
        <v>33</v>
      </c>
      <c r="CL2" t="s">
        <v>34</v>
      </c>
      <c r="CM2" t="s">
        <v>35</v>
      </c>
      <c r="CN2" t="s">
        <v>36</v>
      </c>
    </row>
    <row r="3" spans="1:92" x14ac:dyDescent="0.35">
      <c r="A3" s="134" t="s">
        <v>635</v>
      </c>
      <c r="B3" s="134" t="s">
        <v>642</v>
      </c>
      <c r="C3" s="134" t="s">
        <v>640</v>
      </c>
      <c r="D3" s="134" t="s">
        <v>641</v>
      </c>
      <c r="E3" s="134" t="s">
        <v>629</v>
      </c>
      <c r="F3" s="134" t="s">
        <v>643</v>
      </c>
      <c r="G3" s="134" t="s">
        <v>632</v>
      </c>
      <c r="H3" s="134" t="s">
        <v>366</v>
      </c>
      <c r="I3" s="136" t="s">
        <v>636</v>
      </c>
      <c r="J3" s="136" t="s">
        <v>629</v>
      </c>
      <c r="K3" s="136" t="s">
        <v>632</v>
      </c>
      <c r="L3" s="136" t="s">
        <v>366</v>
      </c>
      <c r="N3" s="134" t="s">
        <v>635</v>
      </c>
      <c r="O3" s="134" t="s">
        <v>630</v>
      </c>
      <c r="P3" s="134" t="s">
        <v>640</v>
      </c>
      <c r="Q3" s="134" t="s">
        <v>629</v>
      </c>
      <c r="R3" s="134" t="s">
        <v>643</v>
      </c>
      <c r="S3" s="134" t="s">
        <v>632</v>
      </c>
      <c r="T3" s="134" t="s">
        <v>366</v>
      </c>
      <c r="U3" s="136" t="s">
        <v>633</v>
      </c>
      <c r="V3" s="136" t="s">
        <v>629</v>
      </c>
      <c r="W3" s="136" t="s">
        <v>632</v>
      </c>
      <c r="X3" s="136" t="s">
        <v>366</v>
      </c>
      <c r="Y3" s="131" t="s">
        <v>9</v>
      </c>
      <c r="Z3" s="131" t="s">
        <v>12</v>
      </c>
      <c r="AA3" s="131" t="s">
        <v>13</v>
      </c>
      <c r="AB3" s="131" t="s">
        <v>15</v>
      </c>
      <c r="AC3" s="131" t="s">
        <v>14</v>
      </c>
      <c r="AD3" s="131" t="s">
        <v>19</v>
      </c>
      <c r="AE3" s="131" t="s">
        <v>20</v>
      </c>
      <c r="AF3" s="131" t="s">
        <v>21</v>
      </c>
      <c r="AG3" s="131" t="s">
        <v>22</v>
      </c>
      <c r="AH3" s="131" t="s">
        <v>23</v>
      </c>
      <c r="AI3" s="131" t="s">
        <v>24</v>
      </c>
      <c r="AJ3" s="131" t="s">
        <v>25</v>
      </c>
      <c r="AK3" s="131" t="s">
        <v>26</v>
      </c>
      <c r="AL3" s="131"/>
      <c r="AM3" s="131"/>
      <c r="AN3" s="131" t="s">
        <v>27</v>
      </c>
      <c r="AO3" s="131" t="s">
        <v>28</v>
      </c>
      <c r="AP3" s="194" t="s">
        <v>29</v>
      </c>
      <c r="AQ3" s="194" t="s">
        <v>30</v>
      </c>
      <c r="AR3" s="194" t="s">
        <v>31</v>
      </c>
      <c r="AS3" s="194" t="s">
        <v>32</v>
      </c>
      <c r="AT3" s="194" t="s">
        <v>33</v>
      </c>
      <c r="AU3" s="194" t="s">
        <v>34</v>
      </c>
      <c r="AV3" s="194" t="s">
        <v>35</v>
      </c>
      <c r="AW3" s="194" t="s">
        <v>36</v>
      </c>
      <c r="AX3" s="194" t="s">
        <v>41</v>
      </c>
      <c r="AY3" s="1"/>
      <c r="AZ3" s="13" t="s">
        <v>9</v>
      </c>
      <c r="BA3" s="13" t="s">
        <v>12</v>
      </c>
      <c r="BB3" s="13" t="s">
        <v>19</v>
      </c>
      <c r="BC3" s="184" t="s">
        <v>20</v>
      </c>
      <c r="BD3" s="184" t="s">
        <v>21</v>
      </c>
      <c r="BE3" s="184" t="s">
        <v>22</v>
      </c>
      <c r="BF3" s="184" t="s">
        <v>23</v>
      </c>
      <c r="BG3" s="184" t="s">
        <v>24</v>
      </c>
      <c r="BH3" s="184" t="s">
        <v>25</v>
      </c>
      <c r="BI3" s="184" t="s">
        <v>26</v>
      </c>
      <c r="BJ3" s="184" t="s">
        <v>27</v>
      </c>
      <c r="BK3" s="184" t="s">
        <v>28</v>
      </c>
      <c r="BL3" s="184" t="s">
        <v>29</v>
      </c>
      <c r="BM3" s="184" t="s">
        <v>30</v>
      </c>
      <c r="BN3" s="184" t="s">
        <v>31</v>
      </c>
      <c r="BO3" s="184" t="s">
        <v>32</v>
      </c>
      <c r="BP3" s="184" t="s">
        <v>33</v>
      </c>
      <c r="BQ3" s="184" t="s">
        <v>34</v>
      </c>
      <c r="BR3" s="184" t="s">
        <v>35</v>
      </c>
      <c r="BS3" s="184" t="s">
        <v>36</v>
      </c>
      <c r="BT3" s="184" t="s">
        <v>41</v>
      </c>
    </row>
    <row r="4" spans="1:92" x14ac:dyDescent="0.35">
      <c r="A4" s="135">
        <v>16977</v>
      </c>
      <c r="B4" s="135">
        <v>30877</v>
      </c>
      <c r="C4" s="135">
        <v>5774</v>
      </c>
      <c r="D4" s="135">
        <v>30887</v>
      </c>
      <c r="E4" s="135">
        <v>5446</v>
      </c>
      <c r="F4" s="135">
        <v>25084</v>
      </c>
      <c r="G4" s="135">
        <v>16313</v>
      </c>
      <c r="H4" s="135">
        <v>1170</v>
      </c>
      <c r="I4" s="135">
        <v>41918</v>
      </c>
      <c r="J4" s="135">
        <v>12705</v>
      </c>
      <c r="K4" s="135">
        <v>12254</v>
      </c>
      <c r="L4" s="135">
        <v>1169</v>
      </c>
      <c r="N4" s="132" t="e">
        <f>VLOOKUP($AZ4,A$4,1,FALSE)</f>
        <v>#N/A</v>
      </c>
      <c r="O4" s="132" t="e">
        <f>VLOOKUP($AZ4,B$4:B$10,1,FALSE)</f>
        <v>#N/A</v>
      </c>
      <c r="P4" s="132" t="e">
        <f>VLOOKUP($AZ4,C$4:C$8,1,FALSE)</f>
        <v>#N/A</v>
      </c>
      <c r="Q4" s="132" t="e">
        <f>VLOOKUP($AZ4,E$4:E$9,1,FALSE)</f>
        <v>#N/A</v>
      </c>
      <c r="R4" s="132" t="e">
        <f>VLOOKUP($AZ4,F$4:F$9,1,FALSE)</f>
        <v>#N/A</v>
      </c>
      <c r="S4" s="132" t="e">
        <f>VLOOKUP($AZ4,G$4:G$19,1,FALSE)</f>
        <v>#N/A</v>
      </c>
      <c r="T4" s="132" t="e">
        <f>VLOOKUP($AZ4,H$4:H$34,1,FALSE)</f>
        <v>#N/A</v>
      </c>
      <c r="U4" s="132" t="e">
        <f>VLOOKUP($AZ4,I$4:I$4,1,FALSE)</f>
        <v>#N/A</v>
      </c>
      <c r="V4" s="132" t="e">
        <f>VLOOKUP($AZ4,J$4:J$8,1,FALSE)</f>
        <v>#N/A</v>
      </c>
      <c r="W4" s="132" t="e">
        <f>VLOOKUP($AZ4,K$4:K$17,1,FALSE)</f>
        <v>#N/A</v>
      </c>
      <c r="X4" s="132">
        <f>VLOOKUP($AZ4,L$4:L$9,1,FALSE)</f>
        <v>1169</v>
      </c>
      <c r="Y4" s="129">
        <v>1169</v>
      </c>
      <c r="Z4" s="128">
        <v>4</v>
      </c>
      <c r="AA4">
        <v>1</v>
      </c>
      <c r="AB4" s="128">
        <v>1</v>
      </c>
      <c r="AC4">
        <v>1</v>
      </c>
      <c r="AD4" s="128" t="s">
        <v>233</v>
      </c>
      <c r="AE4" t="s">
        <v>233</v>
      </c>
      <c r="AF4" s="128" t="s">
        <v>233</v>
      </c>
      <c r="AG4" t="s">
        <v>233</v>
      </c>
      <c r="AH4" s="128" t="s">
        <v>233</v>
      </c>
      <c r="AI4" t="s">
        <v>233</v>
      </c>
      <c r="AJ4" s="128" t="s">
        <v>233</v>
      </c>
      <c r="AK4" t="s">
        <v>233</v>
      </c>
      <c r="AN4" s="128" t="s">
        <v>233</v>
      </c>
      <c r="AO4" t="s">
        <v>233</v>
      </c>
      <c r="AP4" s="128">
        <v>6</v>
      </c>
      <c r="AQ4">
        <v>6</v>
      </c>
      <c r="AR4" s="128">
        <v>6</v>
      </c>
      <c r="AS4" t="s">
        <v>233</v>
      </c>
      <c r="AT4" s="128" t="s">
        <v>233</v>
      </c>
      <c r="AU4" t="s">
        <v>233</v>
      </c>
      <c r="AV4" s="128" t="s">
        <v>233</v>
      </c>
      <c r="AW4" t="s">
        <v>233</v>
      </c>
      <c r="AX4" t="s">
        <v>50</v>
      </c>
      <c r="AY4" s="132"/>
      <c r="AZ4">
        <v>1169</v>
      </c>
      <c r="BA4">
        <v>4</v>
      </c>
      <c r="BB4" t="s">
        <v>233</v>
      </c>
      <c r="BC4" t="s">
        <v>233</v>
      </c>
      <c r="BD4" t="s">
        <v>233</v>
      </c>
      <c r="BE4" t="s">
        <v>233</v>
      </c>
      <c r="BF4" t="s">
        <v>233</v>
      </c>
      <c r="BG4" s="1" t="s">
        <v>233</v>
      </c>
      <c r="BH4" s="1" t="s">
        <v>233</v>
      </c>
      <c r="BI4" s="1" t="s">
        <v>233</v>
      </c>
      <c r="BJ4" s="1" t="s">
        <v>233</v>
      </c>
      <c r="BK4" s="1" t="s">
        <v>233</v>
      </c>
      <c r="BL4" s="1">
        <v>6</v>
      </c>
      <c r="BM4" s="1">
        <v>6</v>
      </c>
      <c r="BN4" s="1">
        <v>6</v>
      </c>
      <c r="BO4" s="1" t="s">
        <v>233</v>
      </c>
      <c r="BP4" s="1" t="s">
        <v>233</v>
      </c>
      <c r="BQ4" s="1" t="s">
        <v>233</v>
      </c>
      <c r="BR4" s="1" t="s">
        <v>233</v>
      </c>
      <c r="BS4" s="1" t="s">
        <v>233</v>
      </c>
      <c r="BT4" s="1" t="s">
        <v>50</v>
      </c>
    </row>
    <row r="5" spans="1:92" x14ac:dyDescent="0.35">
      <c r="A5" s="135"/>
      <c r="B5" s="135">
        <v>34135</v>
      </c>
      <c r="C5" s="135">
        <v>16311</v>
      </c>
      <c r="D5" s="135">
        <v>41622</v>
      </c>
      <c r="E5" s="135">
        <v>15532</v>
      </c>
      <c r="F5" s="135">
        <v>25280</v>
      </c>
      <c r="G5" s="135">
        <v>25116</v>
      </c>
      <c r="H5" s="135">
        <v>1171</v>
      </c>
      <c r="I5" s="135"/>
      <c r="J5" s="135">
        <v>42997</v>
      </c>
      <c r="K5" s="135">
        <v>12598</v>
      </c>
      <c r="L5" s="135">
        <v>34592</v>
      </c>
      <c r="N5" s="132" t="e">
        <f t="shared" ref="N5:N68" si="0">VLOOKUP($AZ5,A$4,1,FALSE)</f>
        <v>#N/A</v>
      </c>
      <c r="O5" s="132" t="e">
        <f t="shared" ref="O5:O68" si="1">VLOOKUP($AZ5,B$4:B$10,1,FALSE)</f>
        <v>#N/A</v>
      </c>
      <c r="P5" s="132" t="e">
        <f t="shared" ref="P5:P68" si="2">VLOOKUP($AZ5,C$4:C$8,1,FALSE)</f>
        <v>#N/A</v>
      </c>
      <c r="Q5" s="132" t="e">
        <f t="shared" ref="Q5:Q68" si="3">VLOOKUP($AZ5,E$4:E$9,1,FALSE)</f>
        <v>#N/A</v>
      </c>
      <c r="R5" s="132" t="e">
        <f t="shared" ref="R5:R68" si="4">VLOOKUP($AZ5,F$4:F$9,1,FALSE)</f>
        <v>#N/A</v>
      </c>
      <c r="S5" s="132" t="e">
        <f t="shared" ref="S5:S68" si="5">VLOOKUP($AZ5,G$4:G$19,1,FALSE)</f>
        <v>#N/A</v>
      </c>
      <c r="T5" s="132">
        <f t="shared" ref="T5:T68" si="6">VLOOKUP($AZ5,H$4:H$34,1,FALSE)</f>
        <v>1170</v>
      </c>
      <c r="U5" s="132" t="e">
        <f t="shared" ref="U5:U68" si="7">VLOOKUP($AZ5,I$4:I$4,1,FALSE)</f>
        <v>#N/A</v>
      </c>
      <c r="V5" s="132" t="e">
        <f t="shared" ref="V5:V68" si="8">VLOOKUP($AZ5,J$4:J$8,1,FALSE)</f>
        <v>#N/A</v>
      </c>
      <c r="W5" s="132" t="e">
        <f t="shared" ref="W5:W68" si="9">VLOOKUP($AZ5,K$4:K$17,1,FALSE)</f>
        <v>#N/A</v>
      </c>
      <c r="X5" s="132" t="e">
        <f t="shared" ref="X5:X68" si="10">VLOOKUP($AZ5,L$4:L$9,1,FALSE)</f>
        <v>#N/A</v>
      </c>
      <c r="Y5" s="129">
        <v>1170</v>
      </c>
      <c r="Z5" s="128">
        <v>4</v>
      </c>
      <c r="AA5">
        <v>1</v>
      </c>
      <c r="AB5" s="128">
        <v>2</v>
      </c>
      <c r="AC5">
        <v>2</v>
      </c>
      <c r="AD5" s="128" t="s">
        <v>233</v>
      </c>
      <c r="AE5" t="s">
        <v>233</v>
      </c>
      <c r="AF5" s="128" t="s">
        <v>233</v>
      </c>
      <c r="AG5" t="s">
        <v>233</v>
      </c>
      <c r="AH5" s="128" t="s">
        <v>233</v>
      </c>
      <c r="AI5" t="s">
        <v>233</v>
      </c>
      <c r="AJ5" s="128" t="s">
        <v>233</v>
      </c>
      <c r="AK5" t="s">
        <v>233</v>
      </c>
      <c r="AN5" s="128" t="s">
        <v>233</v>
      </c>
      <c r="AO5" t="s">
        <v>233</v>
      </c>
      <c r="AP5" s="128">
        <v>6</v>
      </c>
      <c r="AQ5">
        <v>4</v>
      </c>
      <c r="AR5" s="128">
        <v>6</v>
      </c>
      <c r="AS5" t="s">
        <v>233</v>
      </c>
      <c r="AT5" s="128" t="s">
        <v>233</v>
      </c>
      <c r="AU5" t="s">
        <v>233</v>
      </c>
      <c r="AV5" s="128" t="s">
        <v>233</v>
      </c>
      <c r="AW5" t="s">
        <v>233</v>
      </c>
      <c r="AX5" t="s">
        <v>80</v>
      </c>
      <c r="AY5" s="132"/>
      <c r="AZ5">
        <v>1170</v>
      </c>
      <c r="BA5">
        <v>4</v>
      </c>
      <c r="BB5" t="s">
        <v>233</v>
      </c>
      <c r="BC5" t="s">
        <v>233</v>
      </c>
      <c r="BD5" t="s">
        <v>233</v>
      </c>
      <c r="BE5" t="s">
        <v>233</v>
      </c>
      <c r="BF5" t="s">
        <v>233</v>
      </c>
      <c r="BG5" t="s">
        <v>233</v>
      </c>
      <c r="BH5" t="s">
        <v>233</v>
      </c>
      <c r="BI5" t="s">
        <v>233</v>
      </c>
      <c r="BJ5" t="s">
        <v>233</v>
      </c>
      <c r="BK5" t="s">
        <v>233</v>
      </c>
      <c r="BL5">
        <v>6</v>
      </c>
      <c r="BM5">
        <v>4</v>
      </c>
      <c r="BN5">
        <v>6</v>
      </c>
      <c r="BO5" t="s">
        <v>233</v>
      </c>
      <c r="BP5" t="s">
        <v>233</v>
      </c>
      <c r="BQ5" t="s">
        <v>233</v>
      </c>
      <c r="BR5" t="s">
        <v>233</v>
      </c>
      <c r="BS5" t="s">
        <v>233</v>
      </c>
      <c r="BT5" t="s">
        <v>80</v>
      </c>
    </row>
    <row r="6" spans="1:92" x14ac:dyDescent="0.35">
      <c r="A6" s="135"/>
      <c r="B6" s="135">
        <v>37276</v>
      </c>
      <c r="C6" s="135">
        <v>33333</v>
      </c>
      <c r="D6" s="135">
        <v>42058</v>
      </c>
      <c r="E6" s="135">
        <v>36419</v>
      </c>
      <c r="F6" s="135">
        <v>38582</v>
      </c>
      <c r="G6" s="135">
        <v>30886</v>
      </c>
      <c r="H6" s="135">
        <v>3185</v>
      </c>
      <c r="I6" s="135"/>
      <c r="J6" s="135">
        <v>44315</v>
      </c>
      <c r="K6" s="135">
        <v>16314</v>
      </c>
      <c r="L6" s="135">
        <v>34593</v>
      </c>
      <c r="N6" s="132" t="e">
        <f t="shared" si="0"/>
        <v>#N/A</v>
      </c>
      <c r="O6" s="132" t="e">
        <f t="shared" si="1"/>
        <v>#N/A</v>
      </c>
      <c r="P6" s="132" t="e">
        <f t="shared" si="2"/>
        <v>#N/A</v>
      </c>
      <c r="Q6" s="132" t="e">
        <f t="shared" si="3"/>
        <v>#N/A</v>
      </c>
      <c r="R6" s="132" t="e">
        <f t="shared" si="4"/>
        <v>#N/A</v>
      </c>
      <c r="S6" s="132" t="e">
        <f t="shared" si="5"/>
        <v>#N/A</v>
      </c>
      <c r="T6" s="132">
        <f t="shared" si="6"/>
        <v>1171</v>
      </c>
      <c r="U6" s="132" t="e">
        <f t="shared" si="7"/>
        <v>#N/A</v>
      </c>
      <c r="V6" s="132" t="e">
        <f t="shared" si="8"/>
        <v>#N/A</v>
      </c>
      <c r="W6" s="132" t="e">
        <f t="shared" si="9"/>
        <v>#N/A</v>
      </c>
      <c r="X6" s="132" t="e">
        <f t="shared" si="10"/>
        <v>#N/A</v>
      </c>
      <c r="Y6" s="129">
        <v>1171</v>
      </c>
      <c r="Z6" s="128">
        <v>4</v>
      </c>
      <c r="AA6">
        <v>1</v>
      </c>
      <c r="AB6" s="128">
        <v>2</v>
      </c>
      <c r="AC6">
        <v>4</v>
      </c>
      <c r="AD6" s="128" t="s">
        <v>233</v>
      </c>
      <c r="AE6" t="s">
        <v>233</v>
      </c>
      <c r="AF6" s="128" t="s">
        <v>233</v>
      </c>
      <c r="AG6" t="s">
        <v>233</v>
      </c>
      <c r="AH6" s="128" t="s">
        <v>233</v>
      </c>
      <c r="AI6" t="s">
        <v>233</v>
      </c>
      <c r="AJ6" s="128" t="s">
        <v>233</v>
      </c>
      <c r="AK6" t="s">
        <v>233</v>
      </c>
      <c r="AN6" s="128" t="s">
        <v>233</v>
      </c>
      <c r="AO6" t="s">
        <v>233</v>
      </c>
      <c r="AP6" s="128">
        <v>6</v>
      </c>
      <c r="AQ6">
        <v>4</v>
      </c>
      <c r="AR6" s="128">
        <v>6</v>
      </c>
      <c r="AS6" t="s">
        <v>233</v>
      </c>
      <c r="AT6" s="128" t="s">
        <v>233</v>
      </c>
      <c r="AU6" t="s">
        <v>233</v>
      </c>
      <c r="AV6" s="128" t="s">
        <v>233</v>
      </c>
      <c r="AW6" t="s">
        <v>233</v>
      </c>
      <c r="AX6" t="s">
        <v>50</v>
      </c>
      <c r="AY6" s="132"/>
      <c r="AZ6">
        <v>1171</v>
      </c>
      <c r="BA6">
        <v>4</v>
      </c>
      <c r="BB6" t="s">
        <v>233</v>
      </c>
      <c r="BC6" t="s">
        <v>233</v>
      </c>
      <c r="BD6" t="s">
        <v>233</v>
      </c>
      <c r="BE6" t="s">
        <v>233</v>
      </c>
      <c r="BF6" t="s">
        <v>233</v>
      </c>
      <c r="BG6" t="s">
        <v>233</v>
      </c>
      <c r="BH6" t="s">
        <v>233</v>
      </c>
      <c r="BI6" t="s">
        <v>233</v>
      </c>
      <c r="BJ6" t="s">
        <v>233</v>
      </c>
      <c r="BK6" t="s">
        <v>233</v>
      </c>
      <c r="BL6">
        <v>6</v>
      </c>
      <c r="BM6">
        <v>4</v>
      </c>
      <c r="BN6">
        <v>6</v>
      </c>
      <c r="BO6" t="s">
        <v>233</v>
      </c>
      <c r="BP6" t="s">
        <v>233</v>
      </c>
      <c r="BQ6" t="s">
        <v>233</v>
      </c>
      <c r="BR6" t="s">
        <v>233</v>
      </c>
      <c r="BS6" t="s">
        <v>233</v>
      </c>
      <c r="BT6" t="s">
        <v>50</v>
      </c>
    </row>
    <row r="7" spans="1:92" x14ac:dyDescent="0.35">
      <c r="A7" s="135"/>
      <c r="B7" s="135">
        <v>41621</v>
      </c>
      <c r="C7" s="135">
        <v>50112</v>
      </c>
      <c r="D7" s="135">
        <v>46011</v>
      </c>
      <c r="E7" s="135">
        <v>42023</v>
      </c>
      <c r="F7" s="135">
        <v>39925</v>
      </c>
      <c r="G7" s="135">
        <v>32640</v>
      </c>
      <c r="H7" s="135">
        <v>8371</v>
      </c>
      <c r="I7" s="135"/>
      <c r="J7" s="135">
        <v>48238</v>
      </c>
      <c r="K7" s="135">
        <v>33334</v>
      </c>
      <c r="L7" s="135">
        <v>41917</v>
      </c>
      <c r="N7" s="132" t="e">
        <f t="shared" si="0"/>
        <v>#N/A</v>
      </c>
      <c r="O7" s="132" t="e">
        <f t="shared" si="1"/>
        <v>#N/A</v>
      </c>
      <c r="P7" s="132" t="e">
        <f t="shared" si="2"/>
        <v>#N/A</v>
      </c>
      <c r="Q7" s="132" t="e">
        <f t="shared" si="3"/>
        <v>#N/A</v>
      </c>
      <c r="R7" s="132" t="e">
        <f t="shared" si="4"/>
        <v>#N/A</v>
      </c>
      <c r="S7" s="132" t="e">
        <f t="shared" si="5"/>
        <v>#N/A</v>
      </c>
      <c r="T7" s="132">
        <f t="shared" si="6"/>
        <v>3185</v>
      </c>
      <c r="U7" s="132" t="e">
        <f t="shared" si="7"/>
        <v>#N/A</v>
      </c>
      <c r="V7" s="132" t="e">
        <f t="shared" si="8"/>
        <v>#N/A</v>
      </c>
      <c r="W7" s="132" t="e">
        <f t="shared" si="9"/>
        <v>#N/A</v>
      </c>
      <c r="X7" s="132" t="e">
        <f t="shared" si="10"/>
        <v>#N/A</v>
      </c>
      <c r="Y7" s="129">
        <v>3185</v>
      </c>
      <c r="Z7" s="128">
        <v>4</v>
      </c>
      <c r="AA7">
        <v>1</v>
      </c>
      <c r="AB7" s="128">
        <v>2</v>
      </c>
      <c r="AC7">
        <v>2</v>
      </c>
      <c r="AD7" s="128" t="s">
        <v>233</v>
      </c>
      <c r="AE7" t="s">
        <v>233</v>
      </c>
      <c r="AF7" s="128" t="s">
        <v>233</v>
      </c>
      <c r="AG7" t="s">
        <v>233</v>
      </c>
      <c r="AH7" s="128" t="s">
        <v>233</v>
      </c>
      <c r="AI7" t="s">
        <v>233</v>
      </c>
      <c r="AJ7" s="128" t="s">
        <v>233</v>
      </c>
      <c r="AK7" t="s">
        <v>233</v>
      </c>
      <c r="AN7" s="128" t="s">
        <v>233</v>
      </c>
      <c r="AO7" t="s">
        <v>233</v>
      </c>
      <c r="AP7" s="128">
        <v>6</v>
      </c>
      <c r="AQ7">
        <v>4</v>
      </c>
      <c r="AR7" s="128">
        <v>6</v>
      </c>
      <c r="AS7" t="s">
        <v>233</v>
      </c>
      <c r="AT7" s="128" t="s">
        <v>233</v>
      </c>
      <c r="AU7" t="s">
        <v>233</v>
      </c>
      <c r="AV7" s="128" t="s">
        <v>233</v>
      </c>
      <c r="AW7" t="s">
        <v>233</v>
      </c>
      <c r="AX7" t="s">
        <v>58</v>
      </c>
      <c r="AY7" s="132"/>
      <c r="AZ7">
        <v>3185</v>
      </c>
      <c r="BA7">
        <v>4</v>
      </c>
      <c r="BB7" t="s">
        <v>233</v>
      </c>
      <c r="BC7" t="s">
        <v>233</v>
      </c>
      <c r="BD7" t="s">
        <v>233</v>
      </c>
      <c r="BE7" t="s">
        <v>233</v>
      </c>
      <c r="BF7" t="s">
        <v>233</v>
      </c>
      <c r="BG7" t="s">
        <v>233</v>
      </c>
      <c r="BH7" t="s">
        <v>233</v>
      </c>
      <c r="BI7" t="s">
        <v>233</v>
      </c>
      <c r="BJ7" t="s">
        <v>233</v>
      </c>
      <c r="BK7" t="s">
        <v>233</v>
      </c>
      <c r="BL7">
        <v>6</v>
      </c>
      <c r="BM7">
        <v>4</v>
      </c>
      <c r="BN7">
        <v>6</v>
      </c>
      <c r="BO7" t="s">
        <v>233</v>
      </c>
      <c r="BP7" t="s">
        <v>233</v>
      </c>
      <c r="BQ7" t="s">
        <v>233</v>
      </c>
      <c r="BR7" t="s">
        <v>233</v>
      </c>
      <c r="BS7" t="s">
        <v>233</v>
      </c>
      <c r="BT7" t="s">
        <v>58</v>
      </c>
    </row>
    <row r="8" spans="1:92" x14ac:dyDescent="0.35">
      <c r="A8" s="135"/>
      <c r="B8" s="135">
        <v>46013</v>
      </c>
      <c r="C8" s="135">
        <v>51173</v>
      </c>
      <c r="D8" s="135">
        <v>46019</v>
      </c>
      <c r="E8" s="135">
        <v>44495</v>
      </c>
      <c r="F8" s="135">
        <v>41620</v>
      </c>
      <c r="G8" s="135">
        <v>36418</v>
      </c>
      <c r="H8" s="135">
        <v>12284</v>
      </c>
      <c r="I8" s="135"/>
      <c r="J8" s="135">
        <v>48420</v>
      </c>
      <c r="K8" s="135">
        <v>34142</v>
      </c>
      <c r="L8" s="135">
        <v>45652</v>
      </c>
      <c r="N8" s="132" t="e">
        <f t="shared" si="0"/>
        <v>#N/A</v>
      </c>
      <c r="O8" s="132" t="e">
        <f t="shared" si="1"/>
        <v>#N/A</v>
      </c>
      <c r="P8" s="132" t="e">
        <f t="shared" si="2"/>
        <v>#N/A</v>
      </c>
      <c r="Q8" s="132">
        <f t="shared" si="3"/>
        <v>5446</v>
      </c>
      <c r="R8" s="132" t="e">
        <f t="shared" si="4"/>
        <v>#N/A</v>
      </c>
      <c r="S8" s="132" t="e">
        <f t="shared" si="5"/>
        <v>#N/A</v>
      </c>
      <c r="T8" s="132" t="e">
        <f t="shared" si="6"/>
        <v>#N/A</v>
      </c>
      <c r="U8" s="132" t="e">
        <f t="shared" si="7"/>
        <v>#N/A</v>
      </c>
      <c r="V8" s="132" t="e">
        <f t="shared" si="8"/>
        <v>#N/A</v>
      </c>
      <c r="W8" s="132" t="e">
        <f t="shared" si="9"/>
        <v>#N/A</v>
      </c>
      <c r="X8" s="132" t="e">
        <f t="shared" si="10"/>
        <v>#N/A</v>
      </c>
      <c r="Y8" s="129">
        <v>5446</v>
      </c>
      <c r="Z8" s="128">
        <v>1</v>
      </c>
      <c r="AA8">
        <v>1</v>
      </c>
      <c r="AB8" s="128">
        <v>1</v>
      </c>
      <c r="AC8">
        <v>0</v>
      </c>
      <c r="AD8" s="128" t="s">
        <v>233</v>
      </c>
      <c r="AE8" t="s">
        <v>233</v>
      </c>
      <c r="AF8" s="128" t="s">
        <v>233</v>
      </c>
      <c r="AG8" t="s">
        <v>233</v>
      </c>
      <c r="AH8" s="128" t="s">
        <v>233</v>
      </c>
      <c r="AI8" t="s">
        <v>233</v>
      </c>
      <c r="AJ8" s="128" t="s">
        <v>233</v>
      </c>
      <c r="AK8" t="s">
        <v>233</v>
      </c>
      <c r="AN8" s="128" t="s">
        <v>233</v>
      </c>
      <c r="AO8" t="s">
        <v>233</v>
      </c>
      <c r="AP8" s="128">
        <v>6</v>
      </c>
      <c r="AQ8">
        <v>3</v>
      </c>
      <c r="AR8" s="128" t="s">
        <v>233</v>
      </c>
      <c r="AS8" t="s">
        <v>233</v>
      </c>
      <c r="AT8" s="128">
        <v>4</v>
      </c>
      <c r="AU8" t="s">
        <v>233</v>
      </c>
      <c r="AV8" s="128" t="s">
        <v>233</v>
      </c>
      <c r="AW8" t="s">
        <v>233</v>
      </c>
      <c r="AX8" t="s">
        <v>50</v>
      </c>
      <c r="AY8" s="132"/>
      <c r="AZ8">
        <v>5446</v>
      </c>
      <c r="BA8">
        <v>1</v>
      </c>
      <c r="BB8" t="s">
        <v>233</v>
      </c>
      <c r="BC8" t="s">
        <v>233</v>
      </c>
      <c r="BD8" t="s">
        <v>233</v>
      </c>
      <c r="BE8" t="s">
        <v>233</v>
      </c>
      <c r="BF8" t="s">
        <v>233</v>
      </c>
      <c r="BG8" t="s">
        <v>233</v>
      </c>
      <c r="BH8" t="s">
        <v>233</v>
      </c>
      <c r="BI8" t="s">
        <v>233</v>
      </c>
      <c r="BJ8" t="s">
        <v>233</v>
      </c>
      <c r="BK8" t="s">
        <v>233</v>
      </c>
      <c r="BL8">
        <v>6</v>
      </c>
      <c r="BM8">
        <v>3</v>
      </c>
      <c r="BN8" t="s">
        <v>233</v>
      </c>
      <c r="BO8" t="s">
        <v>233</v>
      </c>
      <c r="BP8">
        <v>4</v>
      </c>
      <c r="BQ8" t="s">
        <v>233</v>
      </c>
      <c r="BR8" t="s">
        <v>233</v>
      </c>
      <c r="BS8" t="s">
        <v>233</v>
      </c>
      <c r="BT8" t="s">
        <v>50</v>
      </c>
    </row>
    <row r="9" spans="1:92" x14ac:dyDescent="0.35">
      <c r="A9" s="135"/>
      <c r="B9" s="135">
        <v>46346</v>
      </c>
      <c r="C9" s="135"/>
      <c r="D9" s="135"/>
      <c r="E9" s="135">
        <v>50112</v>
      </c>
      <c r="F9" s="135">
        <v>41625</v>
      </c>
      <c r="G9" s="135">
        <v>39142</v>
      </c>
      <c r="H9" s="135">
        <v>16397</v>
      </c>
      <c r="I9" s="135"/>
      <c r="J9" s="135"/>
      <c r="K9" s="135">
        <v>38645</v>
      </c>
      <c r="L9" s="135">
        <v>47255</v>
      </c>
      <c r="N9" s="132" t="e">
        <f t="shared" si="0"/>
        <v>#N/A</v>
      </c>
      <c r="O9" s="132" t="e">
        <f t="shared" si="1"/>
        <v>#N/A</v>
      </c>
      <c r="P9" s="132">
        <f t="shared" si="2"/>
        <v>5774</v>
      </c>
      <c r="Q9" s="132" t="e">
        <f t="shared" si="3"/>
        <v>#N/A</v>
      </c>
      <c r="R9" s="132" t="e">
        <f t="shared" si="4"/>
        <v>#N/A</v>
      </c>
      <c r="S9" s="132" t="e">
        <f t="shared" si="5"/>
        <v>#N/A</v>
      </c>
      <c r="T9" s="132" t="e">
        <f t="shared" si="6"/>
        <v>#N/A</v>
      </c>
      <c r="U9" s="132" t="e">
        <f t="shared" si="7"/>
        <v>#N/A</v>
      </c>
      <c r="V9" s="132" t="e">
        <f t="shared" si="8"/>
        <v>#N/A</v>
      </c>
      <c r="W9" s="132" t="e">
        <f t="shared" si="9"/>
        <v>#N/A</v>
      </c>
      <c r="X9" s="132" t="e">
        <f t="shared" si="10"/>
        <v>#N/A</v>
      </c>
      <c r="Y9" s="129">
        <v>5774</v>
      </c>
      <c r="Z9" s="128">
        <v>1</v>
      </c>
      <c r="AA9">
        <v>1</v>
      </c>
      <c r="AB9" s="128">
        <v>1</v>
      </c>
      <c r="AC9">
        <v>0</v>
      </c>
      <c r="AD9" s="128">
        <v>1</v>
      </c>
      <c r="AE9">
        <v>1</v>
      </c>
      <c r="AF9" s="128">
        <v>1</v>
      </c>
      <c r="AG9" t="s">
        <v>233</v>
      </c>
      <c r="AH9" s="128">
        <v>2</v>
      </c>
      <c r="AI9" t="s">
        <v>233</v>
      </c>
      <c r="AJ9" s="128">
        <v>1</v>
      </c>
      <c r="AK9" t="s">
        <v>233</v>
      </c>
      <c r="AN9" s="128">
        <v>1</v>
      </c>
      <c r="AO9" t="s">
        <v>233</v>
      </c>
      <c r="AP9" s="195">
        <v>6</v>
      </c>
      <c r="AQ9" s="1">
        <v>3</v>
      </c>
      <c r="AR9" s="195">
        <v>6</v>
      </c>
      <c r="AS9" s="1">
        <v>3</v>
      </c>
      <c r="AT9" s="195">
        <v>5</v>
      </c>
      <c r="AU9" s="1">
        <v>6</v>
      </c>
      <c r="AV9" s="195" t="s">
        <v>233</v>
      </c>
      <c r="AW9" s="1">
        <v>6</v>
      </c>
      <c r="AX9" s="1" t="s">
        <v>58</v>
      </c>
      <c r="AY9" s="132"/>
      <c r="AZ9">
        <v>5774</v>
      </c>
      <c r="BA9">
        <v>1</v>
      </c>
      <c r="BB9">
        <v>1</v>
      </c>
      <c r="BC9">
        <v>1</v>
      </c>
      <c r="BD9">
        <v>1</v>
      </c>
      <c r="BE9" t="s">
        <v>233</v>
      </c>
      <c r="BF9">
        <v>2</v>
      </c>
      <c r="BG9" t="s">
        <v>233</v>
      </c>
      <c r="BH9">
        <v>1</v>
      </c>
      <c r="BI9" t="s">
        <v>233</v>
      </c>
      <c r="BJ9">
        <v>1</v>
      </c>
      <c r="BK9" t="s">
        <v>233</v>
      </c>
      <c r="BL9">
        <v>6</v>
      </c>
      <c r="BM9">
        <v>3</v>
      </c>
      <c r="BN9">
        <v>6</v>
      </c>
      <c r="BO9">
        <v>3</v>
      </c>
      <c r="BP9">
        <v>5</v>
      </c>
      <c r="BQ9">
        <v>6</v>
      </c>
      <c r="BR9" t="s">
        <v>233</v>
      </c>
      <c r="BS9">
        <v>6</v>
      </c>
      <c r="BT9" t="s">
        <v>58</v>
      </c>
    </row>
    <row r="10" spans="1:92" x14ac:dyDescent="0.35">
      <c r="A10" s="135"/>
      <c r="B10" s="135">
        <v>48827</v>
      </c>
      <c r="C10" s="135"/>
      <c r="D10" s="135"/>
      <c r="E10" s="135"/>
      <c r="F10" s="135"/>
      <c r="G10" s="135">
        <v>40506</v>
      </c>
      <c r="H10" s="135">
        <v>21420</v>
      </c>
      <c r="I10" s="135"/>
      <c r="J10" s="135"/>
      <c r="K10" s="135">
        <v>39827</v>
      </c>
      <c r="L10" s="135"/>
      <c r="N10" s="132" t="e">
        <f t="shared" si="0"/>
        <v>#N/A</v>
      </c>
      <c r="O10" s="132" t="e">
        <f t="shared" si="1"/>
        <v>#N/A</v>
      </c>
      <c r="P10" s="132" t="e">
        <f t="shared" si="2"/>
        <v>#N/A</v>
      </c>
      <c r="Q10" s="132" t="e">
        <f t="shared" si="3"/>
        <v>#N/A</v>
      </c>
      <c r="R10" s="132" t="e">
        <f t="shared" si="4"/>
        <v>#N/A</v>
      </c>
      <c r="S10" s="132" t="e">
        <f t="shared" si="5"/>
        <v>#N/A</v>
      </c>
      <c r="T10" s="132">
        <f t="shared" si="6"/>
        <v>8371</v>
      </c>
      <c r="U10" s="132" t="e">
        <f t="shared" si="7"/>
        <v>#N/A</v>
      </c>
      <c r="V10" s="132" t="e">
        <f t="shared" si="8"/>
        <v>#N/A</v>
      </c>
      <c r="W10" s="132" t="e">
        <f t="shared" si="9"/>
        <v>#N/A</v>
      </c>
      <c r="X10" s="132" t="e">
        <f t="shared" si="10"/>
        <v>#N/A</v>
      </c>
      <c r="Y10" s="129">
        <v>8371</v>
      </c>
      <c r="Z10" s="128">
        <v>2</v>
      </c>
      <c r="AA10">
        <v>1</v>
      </c>
      <c r="AB10" s="128">
        <v>2</v>
      </c>
      <c r="AC10">
        <v>1</v>
      </c>
      <c r="AD10" s="128" t="s">
        <v>233</v>
      </c>
      <c r="AE10" t="s">
        <v>233</v>
      </c>
      <c r="AF10" s="128" t="s">
        <v>233</v>
      </c>
      <c r="AG10" t="s">
        <v>233</v>
      </c>
      <c r="AH10" s="128" t="s">
        <v>233</v>
      </c>
      <c r="AI10" t="s">
        <v>233</v>
      </c>
      <c r="AJ10" s="128" t="s">
        <v>233</v>
      </c>
      <c r="AK10" t="s">
        <v>233</v>
      </c>
      <c r="AN10" s="128" t="s">
        <v>233</v>
      </c>
      <c r="AO10" t="s">
        <v>233</v>
      </c>
      <c r="AP10" s="128" t="s">
        <v>233</v>
      </c>
      <c r="AQ10" t="s">
        <v>233</v>
      </c>
      <c r="AR10" s="128" t="s">
        <v>233</v>
      </c>
      <c r="AS10" t="s">
        <v>233</v>
      </c>
      <c r="AT10" s="128" t="s">
        <v>233</v>
      </c>
      <c r="AU10" t="s">
        <v>233</v>
      </c>
      <c r="AV10" s="128" t="s">
        <v>233</v>
      </c>
      <c r="AW10" t="s">
        <v>233</v>
      </c>
      <c r="AX10" t="s">
        <v>50</v>
      </c>
      <c r="AY10" s="132"/>
      <c r="AZ10">
        <v>8371</v>
      </c>
      <c r="BA10">
        <v>2</v>
      </c>
      <c r="BB10" t="s">
        <v>233</v>
      </c>
      <c r="BC10" t="s">
        <v>233</v>
      </c>
      <c r="BD10" t="s">
        <v>233</v>
      </c>
      <c r="BE10" t="s">
        <v>233</v>
      </c>
      <c r="BF10" t="s">
        <v>233</v>
      </c>
      <c r="BG10" t="s">
        <v>233</v>
      </c>
      <c r="BH10" t="s">
        <v>233</v>
      </c>
      <c r="BI10" t="s">
        <v>233</v>
      </c>
      <c r="BJ10" t="s">
        <v>233</v>
      </c>
      <c r="BK10" t="s">
        <v>233</v>
      </c>
      <c r="BL10" t="s">
        <v>233</v>
      </c>
      <c r="BM10" t="s">
        <v>233</v>
      </c>
      <c r="BN10" t="s">
        <v>233</v>
      </c>
      <c r="BO10" t="s">
        <v>233</v>
      </c>
      <c r="BP10" t="s">
        <v>233</v>
      </c>
      <c r="BQ10" t="s">
        <v>233</v>
      </c>
      <c r="BR10" t="s">
        <v>233</v>
      </c>
      <c r="BS10" t="s">
        <v>233</v>
      </c>
      <c r="BT10" t="s">
        <v>50</v>
      </c>
    </row>
    <row r="11" spans="1:92" x14ac:dyDescent="0.35">
      <c r="A11" s="135"/>
      <c r="B11" s="135"/>
      <c r="C11" s="135"/>
      <c r="D11" s="135"/>
      <c r="E11" s="135"/>
      <c r="F11" s="135"/>
      <c r="G11" s="135">
        <v>40570</v>
      </c>
      <c r="H11" s="135">
        <v>26043</v>
      </c>
      <c r="I11" s="135"/>
      <c r="J11" s="135"/>
      <c r="K11" s="135">
        <v>40506</v>
      </c>
      <c r="L11" s="135"/>
      <c r="N11" s="132" t="e">
        <f t="shared" si="0"/>
        <v>#N/A</v>
      </c>
      <c r="O11" s="132" t="e">
        <f t="shared" si="1"/>
        <v>#N/A</v>
      </c>
      <c r="P11" s="132" t="e">
        <f t="shared" si="2"/>
        <v>#N/A</v>
      </c>
      <c r="Q11" s="132" t="e">
        <f t="shared" si="3"/>
        <v>#N/A</v>
      </c>
      <c r="R11" s="132" t="e">
        <f t="shared" si="4"/>
        <v>#N/A</v>
      </c>
      <c r="S11" s="132" t="e">
        <f t="shared" si="5"/>
        <v>#N/A</v>
      </c>
      <c r="T11" s="132" t="e">
        <f t="shared" si="6"/>
        <v>#N/A</v>
      </c>
      <c r="U11" s="132" t="e">
        <f t="shared" si="7"/>
        <v>#N/A</v>
      </c>
      <c r="V11" s="132" t="e">
        <f t="shared" si="8"/>
        <v>#N/A</v>
      </c>
      <c r="W11" s="132">
        <f t="shared" si="9"/>
        <v>12254</v>
      </c>
      <c r="X11" s="132" t="e">
        <f t="shared" si="10"/>
        <v>#N/A</v>
      </c>
      <c r="Y11" s="129">
        <v>12254</v>
      </c>
      <c r="Z11" s="128">
        <v>4</v>
      </c>
      <c r="AA11">
        <v>1</v>
      </c>
      <c r="AB11" s="128">
        <v>0</v>
      </c>
      <c r="AC11">
        <v>2</v>
      </c>
      <c r="AD11" s="128">
        <v>5</v>
      </c>
      <c r="AE11">
        <v>5</v>
      </c>
      <c r="AF11" s="128" t="s">
        <v>233</v>
      </c>
      <c r="AG11">
        <v>1</v>
      </c>
      <c r="AH11" s="128">
        <v>2</v>
      </c>
      <c r="AI11">
        <v>3</v>
      </c>
      <c r="AJ11" s="128">
        <v>3</v>
      </c>
      <c r="AK11">
        <v>1</v>
      </c>
      <c r="AN11" s="128">
        <v>2</v>
      </c>
      <c r="AO11">
        <v>3</v>
      </c>
      <c r="AP11" s="128">
        <v>6</v>
      </c>
      <c r="AQ11">
        <v>5</v>
      </c>
      <c r="AR11" s="128">
        <v>4</v>
      </c>
      <c r="AS11">
        <v>5</v>
      </c>
      <c r="AT11" s="128">
        <v>6</v>
      </c>
      <c r="AU11">
        <v>6</v>
      </c>
      <c r="AV11" s="128">
        <v>6</v>
      </c>
      <c r="AW11">
        <v>6</v>
      </c>
      <c r="AX11" t="s">
        <v>50</v>
      </c>
      <c r="AY11" s="132"/>
      <c r="AZ11">
        <v>12254</v>
      </c>
      <c r="BA11">
        <v>4</v>
      </c>
      <c r="BB11" s="1">
        <v>5</v>
      </c>
      <c r="BC11" s="1">
        <v>5</v>
      </c>
      <c r="BD11" t="s">
        <v>233</v>
      </c>
      <c r="BE11">
        <v>1</v>
      </c>
      <c r="BF11">
        <v>2</v>
      </c>
      <c r="BG11">
        <v>3</v>
      </c>
      <c r="BH11">
        <v>3</v>
      </c>
      <c r="BI11">
        <v>1</v>
      </c>
      <c r="BJ11">
        <v>2</v>
      </c>
      <c r="BK11">
        <v>3</v>
      </c>
      <c r="BL11" s="1">
        <v>6</v>
      </c>
      <c r="BM11" s="1">
        <v>5</v>
      </c>
      <c r="BN11" s="1">
        <v>4</v>
      </c>
      <c r="BO11" s="1">
        <v>5</v>
      </c>
      <c r="BP11" s="1">
        <v>6</v>
      </c>
      <c r="BQ11" s="1">
        <v>6</v>
      </c>
      <c r="BR11">
        <v>6</v>
      </c>
      <c r="BS11">
        <v>6</v>
      </c>
      <c r="BT11" t="s">
        <v>50</v>
      </c>
    </row>
    <row r="12" spans="1:92" x14ac:dyDescent="0.35">
      <c r="A12" s="135"/>
      <c r="B12" s="135"/>
      <c r="C12" s="135"/>
      <c r="D12" s="135"/>
      <c r="E12" s="135"/>
      <c r="F12" s="135"/>
      <c r="G12" s="135">
        <v>41624</v>
      </c>
      <c r="H12" s="135">
        <v>30514</v>
      </c>
      <c r="I12" s="135"/>
      <c r="J12" s="135"/>
      <c r="K12" s="135">
        <v>41819</v>
      </c>
      <c r="L12" s="135"/>
      <c r="N12" s="132" t="e">
        <f t="shared" si="0"/>
        <v>#N/A</v>
      </c>
      <c r="O12" s="132" t="e">
        <f t="shared" si="1"/>
        <v>#N/A</v>
      </c>
      <c r="P12" s="132" t="e">
        <f t="shared" si="2"/>
        <v>#N/A</v>
      </c>
      <c r="Q12" s="132" t="e">
        <f t="shared" si="3"/>
        <v>#N/A</v>
      </c>
      <c r="R12" s="132" t="e">
        <f t="shared" si="4"/>
        <v>#N/A</v>
      </c>
      <c r="S12" s="132" t="e">
        <f t="shared" si="5"/>
        <v>#N/A</v>
      </c>
      <c r="T12" s="132">
        <f t="shared" si="6"/>
        <v>12284</v>
      </c>
      <c r="U12" s="132" t="e">
        <f t="shared" si="7"/>
        <v>#N/A</v>
      </c>
      <c r="V12" s="132" t="e">
        <f t="shared" si="8"/>
        <v>#N/A</v>
      </c>
      <c r="W12" s="132" t="e">
        <f t="shared" si="9"/>
        <v>#N/A</v>
      </c>
      <c r="X12" s="132" t="e">
        <f t="shared" si="10"/>
        <v>#N/A</v>
      </c>
      <c r="Y12" s="129">
        <v>12284</v>
      </c>
      <c r="Z12" s="128">
        <v>3</v>
      </c>
      <c r="AA12">
        <v>2</v>
      </c>
      <c r="AB12" s="128">
        <v>4</v>
      </c>
      <c r="AC12">
        <v>2</v>
      </c>
      <c r="AD12" s="128" t="s">
        <v>233</v>
      </c>
      <c r="AE12" t="s">
        <v>233</v>
      </c>
      <c r="AF12" s="128" t="s">
        <v>233</v>
      </c>
      <c r="AG12" t="s">
        <v>233</v>
      </c>
      <c r="AH12" s="128" t="s">
        <v>233</v>
      </c>
      <c r="AI12" t="s">
        <v>233</v>
      </c>
      <c r="AJ12" s="128" t="s">
        <v>233</v>
      </c>
      <c r="AK12" t="s">
        <v>233</v>
      </c>
      <c r="AN12" s="128" t="s">
        <v>233</v>
      </c>
      <c r="AO12" t="s">
        <v>233</v>
      </c>
      <c r="AP12" s="128" t="s">
        <v>233</v>
      </c>
      <c r="AQ12" t="s">
        <v>233</v>
      </c>
      <c r="AR12" s="128" t="s">
        <v>233</v>
      </c>
      <c r="AS12" t="s">
        <v>233</v>
      </c>
      <c r="AT12" s="128" t="s">
        <v>233</v>
      </c>
      <c r="AU12" t="s">
        <v>233</v>
      </c>
      <c r="AV12" s="128" t="s">
        <v>233</v>
      </c>
      <c r="AW12" t="s">
        <v>233</v>
      </c>
      <c r="AX12" t="s">
        <v>50</v>
      </c>
      <c r="AY12" s="132"/>
      <c r="AZ12">
        <v>12284</v>
      </c>
      <c r="BA12">
        <v>3</v>
      </c>
      <c r="BB12" t="s">
        <v>233</v>
      </c>
      <c r="BC12" t="s">
        <v>233</v>
      </c>
      <c r="BD12" t="s">
        <v>233</v>
      </c>
      <c r="BE12" t="s">
        <v>233</v>
      </c>
      <c r="BF12" t="s">
        <v>233</v>
      </c>
      <c r="BG12" t="s">
        <v>233</v>
      </c>
      <c r="BH12" t="s">
        <v>233</v>
      </c>
      <c r="BI12" t="s">
        <v>233</v>
      </c>
      <c r="BJ12" t="s">
        <v>233</v>
      </c>
      <c r="BK12" t="s">
        <v>233</v>
      </c>
      <c r="BL12" t="s">
        <v>233</v>
      </c>
      <c r="BM12" t="s">
        <v>233</v>
      </c>
      <c r="BN12" t="s">
        <v>233</v>
      </c>
      <c r="BO12" t="s">
        <v>233</v>
      </c>
      <c r="BP12" t="s">
        <v>233</v>
      </c>
      <c r="BQ12" t="s">
        <v>233</v>
      </c>
      <c r="BR12" t="s">
        <v>233</v>
      </c>
      <c r="BS12" t="s">
        <v>233</v>
      </c>
      <c r="BT12" t="s">
        <v>50</v>
      </c>
    </row>
    <row r="13" spans="1:92" x14ac:dyDescent="0.35">
      <c r="A13" s="135"/>
      <c r="B13" s="135"/>
      <c r="C13" s="135"/>
      <c r="D13" s="135"/>
      <c r="E13" s="135"/>
      <c r="F13" s="135"/>
      <c r="G13" s="135">
        <v>42991</v>
      </c>
      <c r="H13" s="135">
        <v>30915</v>
      </c>
      <c r="I13" s="135"/>
      <c r="J13" s="135"/>
      <c r="K13" s="135">
        <v>42255</v>
      </c>
      <c r="L13" s="135"/>
      <c r="N13" s="132" t="e">
        <f t="shared" si="0"/>
        <v>#N/A</v>
      </c>
      <c r="O13" s="132" t="e">
        <f t="shared" si="1"/>
        <v>#N/A</v>
      </c>
      <c r="P13" s="132" t="e">
        <f t="shared" si="2"/>
        <v>#N/A</v>
      </c>
      <c r="Q13" s="132" t="e">
        <f t="shared" si="3"/>
        <v>#N/A</v>
      </c>
      <c r="R13" s="132" t="e">
        <f t="shared" si="4"/>
        <v>#N/A</v>
      </c>
      <c r="S13" s="132" t="e">
        <f t="shared" si="5"/>
        <v>#N/A</v>
      </c>
      <c r="T13" s="132" t="e">
        <f t="shared" si="6"/>
        <v>#N/A</v>
      </c>
      <c r="U13" s="132" t="e">
        <f t="shared" si="7"/>
        <v>#N/A</v>
      </c>
      <c r="V13" s="132" t="e">
        <f t="shared" si="8"/>
        <v>#N/A</v>
      </c>
      <c r="W13" s="132">
        <f t="shared" si="9"/>
        <v>12598</v>
      </c>
      <c r="X13" s="132" t="e">
        <f t="shared" si="10"/>
        <v>#N/A</v>
      </c>
      <c r="Y13" s="129">
        <v>12598</v>
      </c>
      <c r="Z13" s="128">
        <v>4</v>
      </c>
      <c r="AA13">
        <v>1</v>
      </c>
      <c r="AB13" s="128">
        <v>0</v>
      </c>
      <c r="AC13">
        <v>1</v>
      </c>
      <c r="AD13" s="128">
        <v>4</v>
      </c>
      <c r="AE13">
        <v>1</v>
      </c>
      <c r="AF13" s="128" t="s">
        <v>233</v>
      </c>
      <c r="AG13" t="s">
        <v>233</v>
      </c>
      <c r="AH13" s="128" t="s">
        <v>233</v>
      </c>
      <c r="AI13">
        <v>2</v>
      </c>
      <c r="AJ13" s="128">
        <v>3</v>
      </c>
      <c r="AK13">
        <v>2</v>
      </c>
      <c r="AN13" s="128" t="s">
        <v>233</v>
      </c>
      <c r="AO13">
        <v>4</v>
      </c>
      <c r="AP13" s="195">
        <v>6</v>
      </c>
      <c r="AQ13" s="1">
        <v>4</v>
      </c>
      <c r="AR13" s="195" t="s">
        <v>233</v>
      </c>
      <c r="AS13" s="1" t="s">
        <v>233</v>
      </c>
      <c r="AT13" s="195" t="s">
        <v>233</v>
      </c>
      <c r="AU13" s="1">
        <v>6</v>
      </c>
      <c r="AV13" s="195" t="s">
        <v>233</v>
      </c>
      <c r="AW13" s="1">
        <v>6</v>
      </c>
      <c r="AX13" t="s">
        <v>50</v>
      </c>
      <c r="AY13" s="132"/>
      <c r="AZ13">
        <v>12598</v>
      </c>
      <c r="BA13">
        <v>4</v>
      </c>
      <c r="BB13">
        <v>4</v>
      </c>
      <c r="BC13">
        <v>1</v>
      </c>
      <c r="BD13" t="s">
        <v>233</v>
      </c>
      <c r="BE13" t="s">
        <v>233</v>
      </c>
      <c r="BF13" t="s">
        <v>233</v>
      </c>
      <c r="BG13">
        <v>2</v>
      </c>
      <c r="BH13">
        <v>3</v>
      </c>
      <c r="BI13">
        <v>2</v>
      </c>
      <c r="BJ13" t="s">
        <v>233</v>
      </c>
      <c r="BK13">
        <v>4</v>
      </c>
      <c r="BL13" s="1">
        <v>6</v>
      </c>
      <c r="BM13" s="1">
        <v>4</v>
      </c>
      <c r="BN13" t="s">
        <v>233</v>
      </c>
      <c r="BO13" t="s">
        <v>233</v>
      </c>
      <c r="BP13" t="s">
        <v>233</v>
      </c>
      <c r="BQ13">
        <v>6</v>
      </c>
      <c r="BR13" t="s">
        <v>233</v>
      </c>
      <c r="BS13">
        <v>6</v>
      </c>
      <c r="BT13" t="s">
        <v>50</v>
      </c>
    </row>
    <row r="14" spans="1:92" x14ac:dyDescent="0.35">
      <c r="A14" s="135"/>
      <c r="B14" s="135"/>
      <c r="C14" s="135"/>
      <c r="D14" s="135"/>
      <c r="E14" s="135"/>
      <c r="F14" s="135"/>
      <c r="G14" s="135">
        <v>43035</v>
      </c>
      <c r="H14" s="135">
        <v>34568</v>
      </c>
      <c r="I14" s="135"/>
      <c r="J14" s="135"/>
      <c r="K14" s="135">
        <v>44051</v>
      </c>
      <c r="L14" s="135"/>
      <c r="N14" s="132" t="e">
        <f t="shared" si="0"/>
        <v>#N/A</v>
      </c>
      <c r="O14" s="132" t="e">
        <f t="shared" si="1"/>
        <v>#N/A</v>
      </c>
      <c r="P14" s="132" t="e">
        <f t="shared" si="2"/>
        <v>#N/A</v>
      </c>
      <c r="Q14" s="132" t="e">
        <f t="shared" si="3"/>
        <v>#N/A</v>
      </c>
      <c r="R14" s="132" t="e">
        <f t="shared" si="4"/>
        <v>#N/A</v>
      </c>
      <c r="S14" s="132" t="e">
        <f t="shared" si="5"/>
        <v>#N/A</v>
      </c>
      <c r="T14" s="132" t="e">
        <f t="shared" si="6"/>
        <v>#N/A</v>
      </c>
      <c r="U14" s="132" t="e">
        <f t="shared" si="7"/>
        <v>#N/A</v>
      </c>
      <c r="V14" s="132">
        <f t="shared" si="8"/>
        <v>12705</v>
      </c>
      <c r="W14" s="132" t="e">
        <f t="shared" si="9"/>
        <v>#N/A</v>
      </c>
      <c r="X14" s="132" t="e">
        <f t="shared" si="10"/>
        <v>#N/A</v>
      </c>
      <c r="Y14" s="129">
        <v>12705</v>
      </c>
      <c r="Z14" s="128">
        <v>4</v>
      </c>
      <c r="AA14">
        <v>1</v>
      </c>
      <c r="AB14" s="128">
        <v>0</v>
      </c>
      <c r="AC14">
        <v>1</v>
      </c>
      <c r="AD14" s="128">
        <v>1</v>
      </c>
      <c r="AE14" t="s">
        <v>233</v>
      </c>
      <c r="AF14" s="128" t="s">
        <v>233</v>
      </c>
      <c r="AG14" t="s">
        <v>233</v>
      </c>
      <c r="AH14" s="128" t="s">
        <v>233</v>
      </c>
      <c r="AI14">
        <v>1</v>
      </c>
      <c r="AJ14" s="128" t="s">
        <v>233</v>
      </c>
      <c r="AK14" t="s">
        <v>233</v>
      </c>
      <c r="AN14" s="128" t="s">
        <v>233</v>
      </c>
      <c r="AO14">
        <v>6</v>
      </c>
      <c r="AP14" s="128">
        <v>6</v>
      </c>
      <c r="AQ14">
        <v>2</v>
      </c>
      <c r="AR14" s="128" t="s">
        <v>233</v>
      </c>
      <c r="AS14" t="s">
        <v>233</v>
      </c>
      <c r="AT14" s="128">
        <v>4</v>
      </c>
      <c r="AU14">
        <v>6</v>
      </c>
      <c r="AV14" s="128" t="s">
        <v>233</v>
      </c>
      <c r="AW14">
        <v>6</v>
      </c>
      <c r="AX14" t="s">
        <v>233</v>
      </c>
      <c r="AY14" s="132"/>
      <c r="AZ14">
        <v>12705</v>
      </c>
      <c r="BA14">
        <v>4</v>
      </c>
      <c r="BB14" s="1">
        <v>1</v>
      </c>
      <c r="BC14" s="1" t="s">
        <v>233</v>
      </c>
      <c r="BD14" t="s">
        <v>233</v>
      </c>
      <c r="BE14" t="s">
        <v>233</v>
      </c>
      <c r="BF14" t="s">
        <v>233</v>
      </c>
      <c r="BG14">
        <v>1</v>
      </c>
      <c r="BH14" t="s">
        <v>233</v>
      </c>
      <c r="BI14" t="s">
        <v>233</v>
      </c>
      <c r="BJ14" t="s">
        <v>233</v>
      </c>
      <c r="BK14">
        <v>6</v>
      </c>
      <c r="BL14">
        <v>6</v>
      </c>
      <c r="BM14">
        <v>2</v>
      </c>
      <c r="BN14" t="s">
        <v>233</v>
      </c>
      <c r="BO14" t="s">
        <v>233</v>
      </c>
      <c r="BP14">
        <v>4</v>
      </c>
      <c r="BQ14">
        <v>6</v>
      </c>
      <c r="BR14" t="s">
        <v>233</v>
      </c>
      <c r="BS14">
        <v>6</v>
      </c>
      <c r="BT14" t="s">
        <v>233</v>
      </c>
    </row>
    <row r="15" spans="1:92" x14ac:dyDescent="0.35">
      <c r="A15" s="135"/>
      <c r="B15" s="135"/>
      <c r="C15" s="135"/>
      <c r="D15" s="135"/>
      <c r="E15" s="135"/>
      <c r="F15" s="135"/>
      <c r="G15" s="135">
        <v>43155</v>
      </c>
      <c r="H15" s="135">
        <v>34569</v>
      </c>
      <c r="I15" s="135"/>
      <c r="J15" s="135"/>
      <c r="K15" s="135">
        <v>48294</v>
      </c>
      <c r="L15" s="135"/>
      <c r="N15" s="132" t="e">
        <f t="shared" si="0"/>
        <v>#N/A</v>
      </c>
      <c r="O15" s="132" t="e">
        <f t="shared" si="1"/>
        <v>#N/A</v>
      </c>
      <c r="P15" s="132" t="e">
        <f t="shared" si="2"/>
        <v>#N/A</v>
      </c>
      <c r="Q15" s="132">
        <f t="shared" si="3"/>
        <v>15532</v>
      </c>
      <c r="R15" s="132" t="e">
        <f t="shared" si="4"/>
        <v>#N/A</v>
      </c>
      <c r="S15" s="132" t="e">
        <f t="shared" si="5"/>
        <v>#N/A</v>
      </c>
      <c r="T15" s="132" t="e">
        <f t="shared" si="6"/>
        <v>#N/A</v>
      </c>
      <c r="U15" s="132" t="e">
        <f t="shared" si="7"/>
        <v>#N/A</v>
      </c>
      <c r="V15" s="132" t="e">
        <f t="shared" si="8"/>
        <v>#N/A</v>
      </c>
      <c r="W15" s="132" t="e">
        <f t="shared" si="9"/>
        <v>#N/A</v>
      </c>
      <c r="X15" s="132" t="e">
        <f t="shared" si="10"/>
        <v>#N/A</v>
      </c>
      <c r="Y15" s="129">
        <v>15532</v>
      </c>
      <c r="Z15" s="128">
        <v>0</v>
      </c>
      <c r="AA15">
        <v>1</v>
      </c>
      <c r="AB15" s="128">
        <v>1</v>
      </c>
      <c r="AC15">
        <v>0</v>
      </c>
      <c r="AD15" s="128">
        <v>1</v>
      </c>
      <c r="AE15" t="s">
        <v>233</v>
      </c>
      <c r="AF15" s="128" t="s">
        <v>233</v>
      </c>
      <c r="AG15" t="s">
        <v>233</v>
      </c>
      <c r="AH15" s="128" t="s">
        <v>233</v>
      </c>
      <c r="AI15" t="s">
        <v>233</v>
      </c>
      <c r="AJ15" s="128">
        <v>1</v>
      </c>
      <c r="AK15" t="s">
        <v>233</v>
      </c>
      <c r="AN15" s="128" t="s">
        <v>233</v>
      </c>
      <c r="AO15" t="s">
        <v>233</v>
      </c>
      <c r="AP15" s="128">
        <v>2</v>
      </c>
      <c r="AQ15">
        <v>1</v>
      </c>
      <c r="AR15" s="128">
        <v>2</v>
      </c>
      <c r="AS15">
        <v>1</v>
      </c>
      <c r="AT15" s="128">
        <v>1</v>
      </c>
      <c r="AU15">
        <v>6</v>
      </c>
      <c r="AV15" s="128" t="s">
        <v>233</v>
      </c>
      <c r="AW15">
        <v>6</v>
      </c>
      <c r="AX15" t="s">
        <v>50</v>
      </c>
      <c r="AY15" s="132"/>
      <c r="AZ15">
        <v>15532</v>
      </c>
      <c r="BA15">
        <v>0</v>
      </c>
      <c r="BB15">
        <v>1</v>
      </c>
      <c r="BC15" t="s">
        <v>233</v>
      </c>
      <c r="BD15" t="s">
        <v>233</v>
      </c>
      <c r="BE15" t="s">
        <v>233</v>
      </c>
      <c r="BF15" t="s">
        <v>233</v>
      </c>
      <c r="BG15" t="s">
        <v>233</v>
      </c>
      <c r="BH15">
        <v>1</v>
      </c>
      <c r="BI15" t="s">
        <v>233</v>
      </c>
      <c r="BJ15" t="s">
        <v>233</v>
      </c>
      <c r="BK15" t="s">
        <v>233</v>
      </c>
      <c r="BL15">
        <v>2</v>
      </c>
      <c r="BM15">
        <v>1</v>
      </c>
      <c r="BN15">
        <v>2</v>
      </c>
      <c r="BO15">
        <v>1</v>
      </c>
      <c r="BP15">
        <v>1</v>
      </c>
      <c r="BQ15">
        <v>6</v>
      </c>
      <c r="BR15" t="s">
        <v>233</v>
      </c>
      <c r="BS15">
        <v>6</v>
      </c>
      <c r="BT15" t="s">
        <v>50</v>
      </c>
    </row>
    <row r="16" spans="1:92" x14ac:dyDescent="0.35">
      <c r="A16" s="135"/>
      <c r="B16" s="135"/>
      <c r="C16" s="135"/>
      <c r="D16" s="135"/>
      <c r="E16" s="135"/>
      <c r="F16" s="135"/>
      <c r="G16" s="135">
        <v>43609</v>
      </c>
      <c r="H16" s="135">
        <v>34570</v>
      </c>
      <c r="I16" s="135"/>
      <c r="J16" s="135"/>
      <c r="K16" s="135">
        <v>48295</v>
      </c>
      <c r="L16" s="135"/>
      <c r="N16" s="132" t="e">
        <f t="shared" si="0"/>
        <v>#N/A</v>
      </c>
      <c r="O16" s="132" t="e">
        <f t="shared" si="1"/>
        <v>#N/A</v>
      </c>
      <c r="P16" s="132">
        <f t="shared" si="2"/>
        <v>16311</v>
      </c>
      <c r="Q16" s="132" t="e">
        <f t="shared" si="3"/>
        <v>#N/A</v>
      </c>
      <c r="R16" s="132" t="e">
        <f t="shared" si="4"/>
        <v>#N/A</v>
      </c>
      <c r="S16" s="132" t="e">
        <f t="shared" si="5"/>
        <v>#N/A</v>
      </c>
      <c r="T16" s="132" t="e">
        <f t="shared" si="6"/>
        <v>#N/A</v>
      </c>
      <c r="U16" s="132" t="e">
        <f t="shared" si="7"/>
        <v>#N/A</v>
      </c>
      <c r="V16" s="132" t="e">
        <f t="shared" si="8"/>
        <v>#N/A</v>
      </c>
      <c r="W16" s="132" t="e">
        <f t="shared" si="9"/>
        <v>#N/A</v>
      </c>
      <c r="X16" s="132" t="e">
        <f t="shared" si="10"/>
        <v>#N/A</v>
      </c>
      <c r="Y16" s="129">
        <v>16311</v>
      </c>
      <c r="Z16" s="128">
        <v>2</v>
      </c>
      <c r="AA16">
        <v>1</v>
      </c>
      <c r="AB16" s="128">
        <v>0</v>
      </c>
      <c r="AC16">
        <v>0</v>
      </c>
      <c r="AD16" s="128">
        <v>3</v>
      </c>
      <c r="AE16">
        <v>3</v>
      </c>
      <c r="AF16" s="128">
        <v>2</v>
      </c>
      <c r="AG16" t="s">
        <v>233</v>
      </c>
      <c r="AH16" s="128">
        <v>6</v>
      </c>
      <c r="AI16" t="s">
        <v>233</v>
      </c>
      <c r="AJ16" s="128">
        <v>2</v>
      </c>
      <c r="AK16">
        <v>1</v>
      </c>
      <c r="AN16" s="128" t="s">
        <v>233</v>
      </c>
      <c r="AO16">
        <v>3</v>
      </c>
      <c r="AP16" s="195">
        <v>6</v>
      </c>
      <c r="AQ16" s="1">
        <v>5</v>
      </c>
      <c r="AR16" s="195">
        <v>6</v>
      </c>
      <c r="AS16" s="1" t="s">
        <v>233</v>
      </c>
      <c r="AT16" s="195">
        <v>3</v>
      </c>
      <c r="AU16" s="1">
        <v>6</v>
      </c>
      <c r="AV16" s="195" t="s">
        <v>233</v>
      </c>
      <c r="AW16" s="1">
        <v>6</v>
      </c>
      <c r="AX16" s="1" t="s">
        <v>58</v>
      </c>
      <c r="AY16" s="132"/>
      <c r="AZ16">
        <v>16311</v>
      </c>
      <c r="BA16">
        <v>2</v>
      </c>
      <c r="BB16" s="1">
        <v>3</v>
      </c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2" x14ac:dyDescent="0.35">
      <c r="A17" s="135"/>
      <c r="B17" s="135"/>
      <c r="C17" s="135"/>
      <c r="D17" s="135"/>
      <c r="E17" s="135"/>
      <c r="F17" s="135"/>
      <c r="G17" s="135">
        <v>44403</v>
      </c>
      <c r="H17" s="135">
        <v>36581</v>
      </c>
      <c r="I17" s="135"/>
      <c r="J17" s="135"/>
      <c r="K17" s="135">
        <v>48488</v>
      </c>
      <c r="L17" s="135"/>
      <c r="N17" s="132" t="e">
        <f t="shared" si="0"/>
        <v>#N/A</v>
      </c>
      <c r="O17" s="132" t="e">
        <f t="shared" si="1"/>
        <v>#N/A</v>
      </c>
      <c r="P17" s="132" t="e">
        <f t="shared" si="2"/>
        <v>#N/A</v>
      </c>
      <c r="Q17" s="132" t="e">
        <f t="shared" si="3"/>
        <v>#N/A</v>
      </c>
      <c r="R17" s="132" t="e">
        <f t="shared" si="4"/>
        <v>#N/A</v>
      </c>
      <c r="S17" s="132">
        <f t="shared" si="5"/>
        <v>16313</v>
      </c>
      <c r="T17" s="132" t="e">
        <f t="shared" si="6"/>
        <v>#N/A</v>
      </c>
      <c r="U17" s="132" t="e">
        <f t="shared" si="7"/>
        <v>#N/A</v>
      </c>
      <c r="V17" s="132" t="e">
        <f t="shared" si="8"/>
        <v>#N/A</v>
      </c>
      <c r="W17" s="132" t="e">
        <f t="shared" si="9"/>
        <v>#N/A</v>
      </c>
      <c r="X17" s="132" t="e">
        <f t="shared" si="10"/>
        <v>#N/A</v>
      </c>
      <c r="Y17" s="129">
        <v>16313</v>
      </c>
      <c r="Z17" s="128">
        <v>3</v>
      </c>
      <c r="AA17">
        <v>1</v>
      </c>
      <c r="AB17" s="128">
        <v>0</v>
      </c>
      <c r="AC17">
        <v>1</v>
      </c>
      <c r="AD17" s="128">
        <v>3</v>
      </c>
      <c r="AE17" t="s">
        <v>233</v>
      </c>
      <c r="AF17" s="128">
        <v>1</v>
      </c>
      <c r="AG17" t="s">
        <v>233</v>
      </c>
      <c r="AH17" s="128" t="s">
        <v>233</v>
      </c>
      <c r="AI17">
        <v>1</v>
      </c>
      <c r="AJ17" s="128" t="s">
        <v>233</v>
      </c>
      <c r="AK17" t="s">
        <v>233</v>
      </c>
      <c r="AN17" s="128" t="s">
        <v>233</v>
      </c>
      <c r="AO17">
        <v>6</v>
      </c>
      <c r="AP17" s="128">
        <v>6</v>
      </c>
      <c r="AQ17" t="s">
        <v>233</v>
      </c>
      <c r="AR17" s="128" t="s">
        <v>233</v>
      </c>
      <c r="AS17">
        <v>4</v>
      </c>
      <c r="AT17" s="128">
        <v>6</v>
      </c>
      <c r="AU17">
        <v>6</v>
      </c>
      <c r="AV17" s="128" t="s">
        <v>233</v>
      </c>
      <c r="AW17">
        <v>6</v>
      </c>
      <c r="AX17" t="s">
        <v>50</v>
      </c>
      <c r="AY17" s="132"/>
      <c r="AZ17">
        <v>16313</v>
      </c>
      <c r="BA17">
        <v>3</v>
      </c>
      <c r="BB17">
        <v>3</v>
      </c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2" x14ac:dyDescent="0.35">
      <c r="A18" s="135"/>
      <c r="B18" s="135"/>
      <c r="C18" s="135"/>
      <c r="D18" s="135"/>
      <c r="E18" s="135"/>
      <c r="F18" s="135"/>
      <c r="G18" s="135">
        <v>46995</v>
      </c>
      <c r="H18" s="135">
        <v>37127</v>
      </c>
      <c r="I18" s="135"/>
      <c r="J18" s="135"/>
      <c r="K18" s="135"/>
      <c r="L18" s="135"/>
      <c r="N18" s="132" t="e">
        <f t="shared" si="0"/>
        <v>#N/A</v>
      </c>
      <c r="O18" s="132" t="e">
        <f t="shared" si="1"/>
        <v>#N/A</v>
      </c>
      <c r="P18" s="132" t="e">
        <f t="shared" si="2"/>
        <v>#N/A</v>
      </c>
      <c r="Q18" s="132" t="e">
        <f t="shared" si="3"/>
        <v>#N/A</v>
      </c>
      <c r="R18" s="132" t="e">
        <f t="shared" si="4"/>
        <v>#N/A</v>
      </c>
      <c r="S18" s="132" t="e">
        <f t="shared" si="5"/>
        <v>#N/A</v>
      </c>
      <c r="T18" s="132" t="e">
        <f t="shared" si="6"/>
        <v>#N/A</v>
      </c>
      <c r="U18" s="132" t="e">
        <f t="shared" si="7"/>
        <v>#N/A</v>
      </c>
      <c r="V18" s="132" t="e">
        <f t="shared" si="8"/>
        <v>#N/A</v>
      </c>
      <c r="W18" s="132">
        <f t="shared" si="9"/>
        <v>16314</v>
      </c>
      <c r="X18" s="132" t="e">
        <f t="shared" si="10"/>
        <v>#N/A</v>
      </c>
      <c r="Y18" s="129">
        <v>16314</v>
      </c>
      <c r="Z18" s="128">
        <v>3</v>
      </c>
      <c r="AA18">
        <v>1</v>
      </c>
      <c r="AB18" s="128">
        <v>0</v>
      </c>
      <c r="AC18">
        <v>1</v>
      </c>
      <c r="AD18" s="128">
        <v>1</v>
      </c>
      <c r="AE18" t="s">
        <v>233</v>
      </c>
      <c r="AF18" s="128">
        <v>1</v>
      </c>
      <c r="AG18" t="s">
        <v>233</v>
      </c>
      <c r="AH18" s="128" t="s">
        <v>233</v>
      </c>
      <c r="AI18" t="s">
        <v>233</v>
      </c>
      <c r="AJ18" s="128" t="s">
        <v>233</v>
      </c>
      <c r="AK18" t="s">
        <v>233</v>
      </c>
      <c r="AN18" s="128">
        <v>5</v>
      </c>
      <c r="AO18">
        <v>6</v>
      </c>
      <c r="AP18" s="128">
        <v>6</v>
      </c>
      <c r="AQ18" t="s">
        <v>233</v>
      </c>
      <c r="AR18" s="128" t="s">
        <v>233</v>
      </c>
      <c r="AS18" t="s">
        <v>233</v>
      </c>
      <c r="AT18" s="128" t="s">
        <v>233</v>
      </c>
      <c r="AU18">
        <v>6</v>
      </c>
      <c r="AV18" s="128" t="s">
        <v>233</v>
      </c>
      <c r="AW18">
        <v>6</v>
      </c>
      <c r="AX18" t="s">
        <v>50</v>
      </c>
      <c r="AY18" s="132"/>
      <c r="AZ18">
        <v>16314</v>
      </c>
      <c r="BA18">
        <v>3</v>
      </c>
      <c r="BB18">
        <v>1</v>
      </c>
      <c r="BC18" t="s">
        <v>233</v>
      </c>
      <c r="BD18">
        <v>1</v>
      </c>
      <c r="BE18" t="s">
        <v>233</v>
      </c>
      <c r="BF18" t="s">
        <v>233</v>
      </c>
      <c r="BG18" t="s">
        <v>233</v>
      </c>
      <c r="BH18" t="s">
        <v>233</v>
      </c>
      <c r="BI18" t="s">
        <v>233</v>
      </c>
      <c r="BJ18">
        <v>5</v>
      </c>
      <c r="BK18">
        <v>6</v>
      </c>
      <c r="BL18">
        <v>6</v>
      </c>
      <c r="BM18" t="s">
        <v>233</v>
      </c>
      <c r="BN18" t="s">
        <v>233</v>
      </c>
      <c r="BO18" t="s">
        <v>233</v>
      </c>
      <c r="BP18" t="s">
        <v>233</v>
      </c>
      <c r="BQ18">
        <v>6</v>
      </c>
      <c r="BR18" t="s">
        <v>233</v>
      </c>
      <c r="BS18">
        <v>6</v>
      </c>
      <c r="BT18" t="s">
        <v>50</v>
      </c>
    </row>
    <row r="19" spans="1:72" x14ac:dyDescent="0.35">
      <c r="A19" s="135"/>
      <c r="B19" s="135"/>
      <c r="C19" s="135"/>
      <c r="D19" s="135"/>
      <c r="E19" s="135"/>
      <c r="F19" s="135"/>
      <c r="G19" s="135">
        <v>50995</v>
      </c>
      <c r="H19" s="135">
        <v>37558</v>
      </c>
      <c r="I19" s="135"/>
      <c r="J19" s="135"/>
      <c r="K19" s="135"/>
      <c r="L19" s="135"/>
      <c r="N19" s="132" t="e">
        <f t="shared" si="0"/>
        <v>#N/A</v>
      </c>
      <c r="O19" s="132" t="e">
        <f t="shared" si="1"/>
        <v>#N/A</v>
      </c>
      <c r="P19" s="132" t="e">
        <f t="shared" si="2"/>
        <v>#N/A</v>
      </c>
      <c r="Q19" s="132" t="e">
        <f t="shared" si="3"/>
        <v>#N/A</v>
      </c>
      <c r="R19" s="132" t="e">
        <f t="shared" si="4"/>
        <v>#N/A</v>
      </c>
      <c r="S19" s="132" t="e">
        <f t="shared" si="5"/>
        <v>#N/A</v>
      </c>
      <c r="T19" s="132">
        <f t="shared" si="6"/>
        <v>16397</v>
      </c>
      <c r="U19" s="132" t="e">
        <f t="shared" si="7"/>
        <v>#N/A</v>
      </c>
      <c r="V19" s="132" t="e">
        <f t="shared" si="8"/>
        <v>#N/A</v>
      </c>
      <c r="W19" s="132" t="e">
        <f t="shared" si="9"/>
        <v>#N/A</v>
      </c>
      <c r="X19" s="132" t="e">
        <f t="shared" si="10"/>
        <v>#N/A</v>
      </c>
      <c r="Y19" s="129">
        <v>16397</v>
      </c>
      <c r="Z19" s="128">
        <v>3</v>
      </c>
      <c r="AA19">
        <v>1</v>
      </c>
      <c r="AB19" s="128">
        <v>3</v>
      </c>
      <c r="AC19">
        <v>1</v>
      </c>
      <c r="AD19" s="128">
        <v>1</v>
      </c>
      <c r="AE19">
        <v>1</v>
      </c>
      <c r="AF19" s="128">
        <v>1</v>
      </c>
      <c r="AG19">
        <v>1</v>
      </c>
      <c r="AH19" s="128">
        <v>3</v>
      </c>
      <c r="AI19">
        <v>1</v>
      </c>
      <c r="AJ19" s="128">
        <v>2</v>
      </c>
      <c r="AK19" t="s">
        <v>233</v>
      </c>
      <c r="AN19" s="128">
        <v>1</v>
      </c>
      <c r="AO19">
        <v>2</v>
      </c>
      <c r="AP19" s="128">
        <v>6</v>
      </c>
      <c r="AQ19">
        <v>4</v>
      </c>
      <c r="AR19" s="128">
        <v>3</v>
      </c>
      <c r="AS19">
        <v>3</v>
      </c>
      <c r="AT19" s="128">
        <v>5</v>
      </c>
      <c r="AU19">
        <v>6</v>
      </c>
      <c r="AV19" s="128" t="s">
        <v>233</v>
      </c>
      <c r="AW19">
        <v>6</v>
      </c>
      <c r="AX19" t="s">
        <v>58</v>
      </c>
      <c r="AY19" s="132"/>
      <c r="AZ19">
        <v>16397</v>
      </c>
      <c r="BA19">
        <v>3</v>
      </c>
      <c r="BB19">
        <v>1</v>
      </c>
      <c r="BC19">
        <v>1</v>
      </c>
      <c r="BD19">
        <v>1</v>
      </c>
      <c r="BE19">
        <v>1</v>
      </c>
      <c r="BF19">
        <v>3</v>
      </c>
      <c r="BG19">
        <v>1</v>
      </c>
      <c r="BH19">
        <v>2</v>
      </c>
      <c r="BI19" t="s">
        <v>233</v>
      </c>
      <c r="BJ19">
        <v>1</v>
      </c>
      <c r="BK19">
        <v>2</v>
      </c>
      <c r="BL19">
        <v>6</v>
      </c>
      <c r="BM19">
        <v>4</v>
      </c>
      <c r="BN19">
        <v>3</v>
      </c>
      <c r="BO19">
        <v>3</v>
      </c>
      <c r="BP19">
        <v>5</v>
      </c>
      <c r="BQ19">
        <v>6</v>
      </c>
      <c r="BR19" t="s">
        <v>233</v>
      </c>
      <c r="BS19">
        <v>6</v>
      </c>
      <c r="BT19" t="s">
        <v>58</v>
      </c>
    </row>
    <row r="20" spans="1:72" x14ac:dyDescent="0.35">
      <c r="A20" s="135"/>
      <c r="B20" s="135"/>
      <c r="C20" s="135"/>
      <c r="D20" s="135"/>
      <c r="E20" s="135"/>
      <c r="F20" s="135"/>
      <c r="G20" s="135"/>
      <c r="H20" s="135">
        <v>37559</v>
      </c>
      <c r="I20" s="135"/>
      <c r="J20" s="135"/>
      <c r="K20" s="135"/>
      <c r="L20" s="135"/>
      <c r="N20" s="132">
        <f t="shared" si="0"/>
        <v>16977</v>
      </c>
      <c r="O20" s="132" t="e">
        <f t="shared" si="1"/>
        <v>#N/A</v>
      </c>
      <c r="P20" s="132" t="e">
        <f t="shared" si="2"/>
        <v>#N/A</v>
      </c>
      <c r="Q20" s="132" t="e">
        <f t="shared" si="3"/>
        <v>#N/A</v>
      </c>
      <c r="R20" s="132" t="e">
        <f t="shared" si="4"/>
        <v>#N/A</v>
      </c>
      <c r="S20" s="132" t="e">
        <f t="shared" si="5"/>
        <v>#N/A</v>
      </c>
      <c r="T20" s="132" t="e">
        <f t="shared" si="6"/>
        <v>#N/A</v>
      </c>
      <c r="U20" s="132" t="e">
        <f t="shared" si="7"/>
        <v>#N/A</v>
      </c>
      <c r="V20" s="132" t="e">
        <f t="shared" si="8"/>
        <v>#N/A</v>
      </c>
      <c r="W20" s="132" t="e">
        <f t="shared" si="9"/>
        <v>#N/A</v>
      </c>
      <c r="X20" s="132" t="e">
        <f t="shared" si="10"/>
        <v>#N/A</v>
      </c>
      <c r="Y20" s="129">
        <v>16977</v>
      </c>
      <c r="Z20" s="128">
        <v>3</v>
      </c>
      <c r="AA20">
        <v>1</v>
      </c>
      <c r="AB20" s="128">
        <v>1</v>
      </c>
      <c r="AC20">
        <v>1</v>
      </c>
      <c r="AD20" s="128">
        <v>4</v>
      </c>
      <c r="AE20">
        <v>1</v>
      </c>
      <c r="AF20" s="128">
        <v>1</v>
      </c>
      <c r="AG20" t="s">
        <v>233</v>
      </c>
      <c r="AH20" s="128" t="s">
        <v>233</v>
      </c>
      <c r="AI20">
        <v>1</v>
      </c>
      <c r="AJ20" s="128" t="s">
        <v>233</v>
      </c>
      <c r="AK20" t="s">
        <v>233</v>
      </c>
      <c r="AN20" s="128" t="s">
        <v>233</v>
      </c>
      <c r="AO20">
        <v>3</v>
      </c>
      <c r="AP20" s="128">
        <v>6</v>
      </c>
      <c r="AQ20">
        <v>5</v>
      </c>
      <c r="AR20" s="128">
        <v>6</v>
      </c>
      <c r="AS20" t="s">
        <v>233</v>
      </c>
      <c r="AT20" s="128">
        <v>6</v>
      </c>
      <c r="AU20">
        <v>6</v>
      </c>
      <c r="AV20" s="128" t="s">
        <v>233</v>
      </c>
      <c r="AW20">
        <v>6</v>
      </c>
      <c r="AX20" t="s">
        <v>58</v>
      </c>
      <c r="AY20" s="132"/>
      <c r="AZ20">
        <v>16977</v>
      </c>
      <c r="BA20">
        <v>3</v>
      </c>
      <c r="BB20">
        <v>4</v>
      </c>
      <c r="BC20">
        <v>1</v>
      </c>
      <c r="BD20">
        <v>1</v>
      </c>
      <c r="BE20" t="s">
        <v>233</v>
      </c>
      <c r="BF20" t="s">
        <v>233</v>
      </c>
      <c r="BG20">
        <v>1</v>
      </c>
      <c r="BH20" t="s">
        <v>233</v>
      </c>
      <c r="BI20" t="s">
        <v>233</v>
      </c>
      <c r="BJ20" t="s">
        <v>233</v>
      </c>
      <c r="BK20">
        <v>3</v>
      </c>
      <c r="BL20">
        <v>6</v>
      </c>
      <c r="BM20">
        <v>5</v>
      </c>
      <c r="BN20">
        <v>6</v>
      </c>
      <c r="BO20" t="s">
        <v>233</v>
      </c>
      <c r="BP20">
        <v>6</v>
      </c>
      <c r="BQ20">
        <v>6</v>
      </c>
      <c r="BR20" t="s">
        <v>233</v>
      </c>
      <c r="BS20">
        <v>6</v>
      </c>
      <c r="BT20" t="s">
        <v>58</v>
      </c>
    </row>
    <row r="21" spans="1:72" x14ac:dyDescent="0.35">
      <c r="A21" s="135"/>
      <c r="B21" s="135"/>
      <c r="C21" s="135"/>
      <c r="D21" s="135"/>
      <c r="E21" s="135"/>
      <c r="F21" s="135"/>
      <c r="G21" s="135"/>
      <c r="H21" s="135">
        <v>38792</v>
      </c>
      <c r="I21" s="135"/>
      <c r="J21" s="135"/>
      <c r="K21" s="135"/>
      <c r="L21" s="135"/>
      <c r="N21" s="132" t="e">
        <f t="shared" si="0"/>
        <v>#N/A</v>
      </c>
      <c r="O21" s="132" t="e">
        <f t="shared" si="1"/>
        <v>#N/A</v>
      </c>
      <c r="P21" s="132" t="e">
        <f t="shared" si="2"/>
        <v>#N/A</v>
      </c>
      <c r="Q21" s="132" t="e">
        <f t="shared" si="3"/>
        <v>#N/A</v>
      </c>
      <c r="R21" s="132" t="e">
        <f t="shared" si="4"/>
        <v>#N/A</v>
      </c>
      <c r="S21" s="132" t="e">
        <f t="shared" si="5"/>
        <v>#N/A</v>
      </c>
      <c r="T21" s="132">
        <f t="shared" si="6"/>
        <v>21420</v>
      </c>
      <c r="U21" s="132" t="e">
        <f t="shared" si="7"/>
        <v>#N/A</v>
      </c>
      <c r="V21" s="132" t="e">
        <f t="shared" si="8"/>
        <v>#N/A</v>
      </c>
      <c r="W21" s="132" t="e">
        <f t="shared" si="9"/>
        <v>#N/A</v>
      </c>
      <c r="X21" s="132" t="e">
        <f t="shared" si="10"/>
        <v>#N/A</v>
      </c>
      <c r="Y21" s="129">
        <v>21420</v>
      </c>
      <c r="Z21" s="128">
        <v>4</v>
      </c>
      <c r="AA21">
        <v>1</v>
      </c>
      <c r="AB21" s="128">
        <v>2</v>
      </c>
      <c r="AC21">
        <v>1</v>
      </c>
      <c r="AD21" s="128">
        <v>2</v>
      </c>
      <c r="AE21" t="s">
        <v>233</v>
      </c>
      <c r="AF21" s="128">
        <v>1</v>
      </c>
      <c r="AG21" t="s">
        <v>233</v>
      </c>
      <c r="AH21" s="128" t="s">
        <v>233</v>
      </c>
      <c r="AI21">
        <v>1</v>
      </c>
      <c r="AJ21" s="128" t="s">
        <v>233</v>
      </c>
      <c r="AK21" t="s">
        <v>233</v>
      </c>
      <c r="AN21" s="128" t="s">
        <v>233</v>
      </c>
      <c r="AO21">
        <v>2</v>
      </c>
      <c r="AP21" s="128">
        <v>6</v>
      </c>
      <c r="AQ21">
        <v>3</v>
      </c>
      <c r="AR21" s="128">
        <v>4</v>
      </c>
      <c r="AS21">
        <v>2</v>
      </c>
      <c r="AT21" s="128">
        <v>6</v>
      </c>
      <c r="AU21">
        <v>6</v>
      </c>
      <c r="AV21" s="128" t="s">
        <v>233</v>
      </c>
      <c r="AW21">
        <v>6</v>
      </c>
      <c r="AX21" t="s">
        <v>58</v>
      </c>
      <c r="AY21" s="132"/>
      <c r="AZ21">
        <v>21420</v>
      </c>
      <c r="BA21">
        <v>4</v>
      </c>
      <c r="BB21">
        <v>2</v>
      </c>
      <c r="BC21" t="s">
        <v>233</v>
      </c>
      <c r="BD21">
        <v>1</v>
      </c>
      <c r="BE21" t="s">
        <v>233</v>
      </c>
      <c r="BF21" t="s">
        <v>233</v>
      </c>
      <c r="BG21">
        <v>1</v>
      </c>
      <c r="BH21" t="s">
        <v>233</v>
      </c>
      <c r="BI21" t="s">
        <v>233</v>
      </c>
      <c r="BJ21" t="s">
        <v>233</v>
      </c>
      <c r="BK21">
        <v>2</v>
      </c>
      <c r="BL21">
        <v>6</v>
      </c>
      <c r="BM21">
        <v>3</v>
      </c>
      <c r="BN21">
        <v>4</v>
      </c>
      <c r="BO21">
        <v>2</v>
      </c>
      <c r="BP21">
        <v>6</v>
      </c>
      <c r="BQ21">
        <v>6</v>
      </c>
      <c r="BR21" t="s">
        <v>233</v>
      </c>
      <c r="BS21">
        <v>6</v>
      </c>
      <c r="BT21" t="s">
        <v>58</v>
      </c>
    </row>
    <row r="22" spans="1:72" x14ac:dyDescent="0.35">
      <c r="A22" s="135"/>
      <c r="B22" s="135"/>
      <c r="C22" s="135"/>
      <c r="D22" s="135"/>
      <c r="E22" s="135"/>
      <c r="F22" s="135"/>
      <c r="G22" s="135"/>
      <c r="H22" s="135">
        <v>40006</v>
      </c>
      <c r="I22" s="135"/>
      <c r="J22" s="135"/>
      <c r="K22" s="135"/>
      <c r="L22" s="135"/>
      <c r="N22" s="132" t="e">
        <f t="shared" si="0"/>
        <v>#N/A</v>
      </c>
      <c r="O22" s="132" t="e">
        <f t="shared" si="1"/>
        <v>#N/A</v>
      </c>
      <c r="P22" s="132" t="e">
        <f t="shared" si="2"/>
        <v>#N/A</v>
      </c>
      <c r="Q22" s="132" t="e">
        <f t="shared" si="3"/>
        <v>#N/A</v>
      </c>
      <c r="R22" s="132">
        <f t="shared" si="4"/>
        <v>25084</v>
      </c>
      <c r="S22" s="132" t="e">
        <f t="shared" si="5"/>
        <v>#N/A</v>
      </c>
      <c r="T22" s="132" t="e">
        <f t="shared" si="6"/>
        <v>#N/A</v>
      </c>
      <c r="U22" s="132" t="e">
        <f t="shared" si="7"/>
        <v>#N/A</v>
      </c>
      <c r="V22" s="132" t="e">
        <f t="shared" si="8"/>
        <v>#N/A</v>
      </c>
      <c r="W22" s="132" t="e">
        <f t="shared" si="9"/>
        <v>#N/A</v>
      </c>
      <c r="X22" s="132" t="e">
        <f t="shared" si="10"/>
        <v>#N/A</v>
      </c>
      <c r="Y22" s="129">
        <v>25084</v>
      </c>
      <c r="Z22" s="128">
        <v>4</v>
      </c>
      <c r="AA22">
        <v>1</v>
      </c>
      <c r="AB22" s="128">
        <v>1</v>
      </c>
      <c r="AC22">
        <v>1</v>
      </c>
      <c r="AD22" s="128">
        <v>6</v>
      </c>
      <c r="AE22" t="s">
        <v>233</v>
      </c>
      <c r="AF22" s="128" t="s">
        <v>233</v>
      </c>
      <c r="AG22" t="s">
        <v>233</v>
      </c>
      <c r="AH22" s="128" t="s">
        <v>233</v>
      </c>
      <c r="AI22">
        <v>1</v>
      </c>
      <c r="AJ22" s="128" t="s">
        <v>233</v>
      </c>
      <c r="AK22" t="s">
        <v>233</v>
      </c>
      <c r="AN22" s="128" t="s">
        <v>233</v>
      </c>
      <c r="AO22">
        <v>6</v>
      </c>
      <c r="AP22" s="128">
        <v>6</v>
      </c>
      <c r="AQ22">
        <v>4</v>
      </c>
      <c r="AR22" s="128" t="s">
        <v>233</v>
      </c>
      <c r="AS22" t="s">
        <v>233</v>
      </c>
      <c r="AT22" s="128">
        <v>4</v>
      </c>
      <c r="AU22" t="s">
        <v>233</v>
      </c>
      <c r="AV22" s="128" t="s">
        <v>233</v>
      </c>
      <c r="AW22" t="s">
        <v>233</v>
      </c>
      <c r="AX22" t="s">
        <v>80</v>
      </c>
      <c r="AY22" s="132"/>
      <c r="AZ22">
        <v>25084</v>
      </c>
      <c r="BA22">
        <v>4</v>
      </c>
      <c r="BB22">
        <v>6</v>
      </c>
      <c r="BC22" t="s">
        <v>233</v>
      </c>
      <c r="BD22" t="s">
        <v>233</v>
      </c>
      <c r="BE22" t="s">
        <v>233</v>
      </c>
      <c r="BF22" t="s">
        <v>233</v>
      </c>
      <c r="BG22">
        <v>1</v>
      </c>
      <c r="BH22" t="s">
        <v>233</v>
      </c>
      <c r="BI22" t="s">
        <v>233</v>
      </c>
      <c r="BJ22" t="s">
        <v>233</v>
      </c>
      <c r="BK22">
        <v>6</v>
      </c>
      <c r="BL22">
        <v>6</v>
      </c>
      <c r="BM22">
        <v>4</v>
      </c>
      <c r="BN22" t="s">
        <v>233</v>
      </c>
      <c r="BO22" t="s">
        <v>233</v>
      </c>
      <c r="BP22">
        <v>4</v>
      </c>
      <c r="BQ22" t="s">
        <v>233</v>
      </c>
      <c r="BR22" t="s">
        <v>233</v>
      </c>
      <c r="BS22" t="s">
        <v>233</v>
      </c>
      <c r="BT22" t="s">
        <v>80</v>
      </c>
    </row>
    <row r="23" spans="1:72" x14ac:dyDescent="0.35">
      <c r="A23" s="135"/>
      <c r="B23" s="135"/>
      <c r="C23" s="135"/>
      <c r="D23" s="135"/>
      <c r="E23" s="135"/>
      <c r="F23" s="135"/>
      <c r="G23" s="135"/>
      <c r="H23" s="135">
        <v>40304</v>
      </c>
      <c r="I23" s="135"/>
      <c r="J23" s="135"/>
      <c r="K23" s="135"/>
      <c r="L23" s="135"/>
      <c r="N23" s="132" t="e">
        <f t="shared" si="0"/>
        <v>#N/A</v>
      </c>
      <c r="O23" s="132" t="e">
        <f t="shared" si="1"/>
        <v>#N/A</v>
      </c>
      <c r="P23" s="132" t="e">
        <f t="shared" si="2"/>
        <v>#N/A</v>
      </c>
      <c r="Q23" s="132" t="e">
        <f t="shared" si="3"/>
        <v>#N/A</v>
      </c>
      <c r="R23" s="132" t="e">
        <f t="shared" si="4"/>
        <v>#N/A</v>
      </c>
      <c r="S23" s="132">
        <f t="shared" si="5"/>
        <v>25116</v>
      </c>
      <c r="T23" s="132" t="e">
        <f t="shared" si="6"/>
        <v>#N/A</v>
      </c>
      <c r="U23" s="132" t="e">
        <f t="shared" si="7"/>
        <v>#N/A</v>
      </c>
      <c r="V23" s="132" t="e">
        <f t="shared" si="8"/>
        <v>#N/A</v>
      </c>
      <c r="W23" s="132" t="e">
        <f t="shared" si="9"/>
        <v>#N/A</v>
      </c>
      <c r="X23" s="132" t="e">
        <f t="shared" si="10"/>
        <v>#N/A</v>
      </c>
      <c r="Y23" s="129">
        <v>25116</v>
      </c>
      <c r="Z23" s="128">
        <v>4</v>
      </c>
      <c r="AA23">
        <v>1</v>
      </c>
      <c r="AB23" s="128">
        <v>1</v>
      </c>
      <c r="AC23">
        <v>1</v>
      </c>
      <c r="AD23" s="128">
        <v>6</v>
      </c>
      <c r="AE23" t="s">
        <v>233</v>
      </c>
      <c r="AF23" s="128" t="s">
        <v>233</v>
      </c>
      <c r="AG23" t="s">
        <v>233</v>
      </c>
      <c r="AH23" s="128" t="s">
        <v>233</v>
      </c>
      <c r="AI23">
        <v>2</v>
      </c>
      <c r="AJ23" s="128" t="s">
        <v>233</v>
      </c>
      <c r="AK23" t="s">
        <v>233</v>
      </c>
      <c r="AN23" s="128" t="s">
        <v>233</v>
      </c>
      <c r="AO23">
        <v>6</v>
      </c>
      <c r="AP23" s="128">
        <v>6</v>
      </c>
      <c r="AQ23">
        <v>4</v>
      </c>
      <c r="AR23" s="128" t="s">
        <v>233</v>
      </c>
      <c r="AS23">
        <v>4</v>
      </c>
      <c r="AT23" s="128" t="s">
        <v>233</v>
      </c>
      <c r="AU23" t="s">
        <v>233</v>
      </c>
      <c r="AV23" s="128" t="s">
        <v>233</v>
      </c>
      <c r="AW23" t="s">
        <v>233</v>
      </c>
      <c r="AX23" t="s">
        <v>50</v>
      </c>
      <c r="AY23" s="132"/>
      <c r="AZ23">
        <v>25116</v>
      </c>
      <c r="BA23">
        <v>4</v>
      </c>
      <c r="BB23">
        <v>6</v>
      </c>
      <c r="BC23" t="s">
        <v>233</v>
      </c>
      <c r="BD23" t="s">
        <v>233</v>
      </c>
      <c r="BE23" t="s">
        <v>233</v>
      </c>
      <c r="BF23" t="s">
        <v>233</v>
      </c>
      <c r="BG23">
        <v>2</v>
      </c>
      <c r="BH23" t="s">
        <v>233</v>
      </c>
      <c r="BI23" t="s">
        <v>233</v>
      </c>
      <c r="BJ23" t="s">
        <v>233</v>
      </c>
      <c r="BK23">
        <v>6</v>
      </c>
      <c r="BL23">
        <v>6</v>
      </c>
      <c r="BM23">
        <v>4</v>
      </c>
      <c r="BN23" t="s">
        <v>233</v>
      </c>
      <c r="BO23">
        <v>4</v>
      </c>
      <c r="BP23" s="1" t="s">
        <v>233</v>
      </c>
      <c r="BQ23" t="s">
        <v>233</v>
      </c>
      <c r="BR23" t="s">
        <v>233</v>
      </c>
      <c r="BS23" t="s">
        <v>233</v>
      </c>
      <c r="BT23" t="s">
        <v>50</v>
      </c>
    </row>
    <row r="24" spans="1:72" x14ac:dyDescent="0.35">
      <c r="A24" s="135"/>
      <c r="B24" s="135"/>
      <c r="C24" s="135"/>
      <c r="D24" s="135"/>
      <c r="E24" s="135"/>
      <c r="F24" s="135"/>
      <c r="G24" s="135"/>
      <c r="H24" s="135">
        <v>41460</v>
      </c>
      <c r="I24" s="135"/>
      <c r="J24" s="135"/>
      <c r="K24" s="135"/>
      <c r="L24" s="135"/>
      <c r="N24" s="132" t="e">
        <f t="shared" si="0"/>
        <v>#N/A</v>
      </c>
      <c r="O24" s="132" t="e">
        <f t="shared" si="1"/>
        <v>#N/A</v>
      </c>
      <c r="P24" s="132" t="e">
        <f t="shared" si="2"/>
        <v>#N/A</v>
      </c>
      <c r="Q24" s="132" t="e">
        <f t="shared" si="3"/>
        <v>#N/A</v>
      </c>
      <c r="R24" s="132">
        <f t="shared" si="4"/>
        <v>25280</v>
      </c>
      <c r="S24" s="132" t="e">
        <f t="shared" si="5"/>
        <v>#N/A</v>
      </c>
      <c r="T24" s="132" t="e">
        <f t="shared" si="6"/>
        <v>#N/A</v>
      </c>
      <c r="U24" s="132" t="e">
        <f t="shared" si="7"/>
        <v>#N/A</v>
      </c>
      <c r="V24" s="132" t="e">
        <f t="shared" si="8"/>
        <v>#N/A</v>
      </c>
      <c r="W24" s="132" t="e">
        <f t="shared" si="9"/>
        <v>#N/A</v>
      </c>
      <c r="X24" s="132" t="e">
        <f t="shared" si="10"/>
        <v>#N/A</v>
      </c>
      <c r="Y24" s="129">
        <v>25280</v>
      </c>
      <c r="Z24" s="128">
        <v>4</v>
      </c>
      <c r="AA24">
        <v>1</v>
      </c>
      <c r="AB24" s="128">
        <v>3</v>
      </c>
      <c r="AC24">
        <v>1</v>
      </c>
      <c r="AD24" s="128">
        <v>6</v>
      </c>
      <c r="AE24" t="s">
        <v>233</v>
      </c>
      <c r="AF24" s="128" t="s">
        <v>233</v>
      </c>
      <c r="AG24" t="s">
        <v>233</v>
      </c>
      <c r="AH24" s="128" t="s">
        <v>233</v>
      </c>
      <c r="AI24">
        <v>3</v>
      </c>
      <c r="AJ24" s="128" t="s">
        <v>233</v>
      </c>
      <c r="AK24" t="s">
        <v>233</v>
      </c>
      <c r="AN24" s="128" t="s">
        <v>233</v>
      </c>
      <c r="AO24">
        <v>6</v>
      </c>
      <c r="AP24" s="195">
        <v>6</v>
      </c>
      <c r="AQ24" s="1" t="s">
        <v>233</v>
      </c>
      <c r="AR24" s="195" t="s">
        <v>233</v>
      </c>
      <c r="AS24" s="1" t="s">
        <v>233</v>
      </c>
      <c r="AT24" s="195">
        <v>2</v>
      </c>
      <c r="AU24" s="1" t="s">
        <v>233</v>
      </c>
      <c r="AV24" s="195" t="s">
        <v>233</v>
      </c>
      <c r="AW24" s="1" t="s">
        <v>233</v>
      </c>
      <c r="AX24" t="s">
        <v>80</v>
      </c>
      <c r="AY24" s="132"/>
      <c r="AZ24">
        <v>25280</v>
      </c>
      <c r="BA24">
        <v>4</v>
      </c>
      <c r="BB24">
        <v>6</v>
      </c>
      <c r="BC24" t="s">
        <v>233</v>
      </c>
      <c r="BD24" t="s">
        <v>233</v>
      </c>
      <c r="BE24" t="s">
        <v>233</v>
      </c>
      <c r="BF24" t="s">
        <v>233</v>
      </c>
      <c r="BG24">
        <v>3</v>
      </c>
      <c r="BH24" t="s">
        <v>233</v>
      </c>
      <c r="BI24" t="s">
        <v>233</v>
      </c>
      <c r="BJ24" t="s">
        <v>233</v>
      </c>
      <c r="BK24">
        <v>6</v>
      </c>
      <c r="BL24">
        <v>6</v>
      </c>
      <c r="BM24" t="s">
        <v>233</v>
      </c>
      <c r="BN24" t="s">
        <v>233</v>
      </c>
      <c r="BO24" t="s">
        <v>233</v>
      </c>
      <c r="BP24">
        <v>2</v>
      </c>
      <c r="BQ24" t="s">
        <v>233</v>
      </c>
      <c r="BR24" t="s">
        <v>233</v>
      </c>
      <c r="BS24" t="s">
        <v>233</v>
      </c>
      <c r="BT24" t="s">
        <v>80</v>
      </c>
    </row>
    <row r="25" spans="1:72" x14ac:dyDescent="0.35">
      <c r="A25" s="135"/>
      <c r="B25" s="135"/>
      <c r="C25" s="135"/>
      <c r="D25" s="135"/>
      <c r="E25" s="135"/>
      <c r="F25" s="135"/>
      <c r="G25" s="135"/>
      <c r="H25" s="135">
        <v>41474</v>
      </c>
      <c r="I25" s="135"/>
      <c r="J25" s="135"/>
      <c r="K25" s="135"/>
      <c r="L25" s="135"/>
      <c r="N25" s="132" t="e">
        <f t="shared" si="0"/>
        <v>#N/A</v>
      </c>
      <c r="O25" s="132" t="e">
        <f t="shared" si="1"/>
        <v>#N/A</v>
      </c>
      <c r="P25" s="132" t="e">
        <f t="shared" si="2"/>
        <v>#N/A</v>
      </c>
      <c r="Q25" s="132" t="e">
        <f t="shared" si="3"/>
        <v>#N/A</v>
      </c>
      <c r="R25" s="132" t="e">
        <f t="shared" si="4"/>
        <v>#N/A</v>
      </c>
      <c r="S25" s="132" t="e">
        <f t="shared" si="5"/>
        <v>#N/A</v>
      </c>
      <c r="T25" s="132">
        <f t="shared" si="6"/>
        <v>26043</v>
      </c>
      <c r="U25" s="132" t="e">
        <f t="shared" si="7"/>
        <v>#N/A</v>
      </c>
      <c r="V25" s="132" t="e">
        <f t="shared" si="8"/>
        <v>#N/A</v>
      </c>
      <c r="W25" s="132" t="e">
        <f t="shared" si="9"/>
        <v>#N/A</v>
      </c>
      <c r="X25" s="132" t="e">
        <f t="shared" si="10"/>
        <v>#N/A</v>
      </c>
      <c r="Y25" s="129">
        <v>26043</v>
      </c>
      <c r="Z25" s="128">
        <v>3</v>
      </c>
      <c r="AA25">
        <v>1</v>
      </c>
      <c r="AB25" s="128">
        <v>2</v>
      </c>
      <c r="AC25">
        <v>1</v>
      </c>
      <c r="AD25" s="128" t="s">
        <v>233</v>
      </c>
      <c r="AE25" t="s">
        <v>233</v>
      </c>
      <c r="AF25" s="128" t="s">
        <v>233</v>
      </c>
      <c r="AG25" t="s">
        <v>233</v>
      </c>
      <c r="AH25" s="128" t="s">
        <v>233</v>
      </c>
      <c r="AI25">
        <v>1</v>
      </c>
      <c r="AJ25" s="128" t="s">
        <v>233</v>
      </c>
      <c r="AK25" t="s">
        <v>233</v>
      </c>
      <c r="AN25" s="128" t="s">
        <v>233</v>
      </c>
      <c r="AO25">
        <v>1</v>
      </c>
      <c r="AP25" s="128" t="s">
        <v>233</v>
      </c>
      <c r="AQ25" t="s">
        <v>233</v>
      </c>
      <c r="AR25" s="128" t="s">
        <v>233</v>
      </c>
      <c r="AS25">
        <v>6</v>
      </c>
      <c r="AT25" s="128" t="s">
        <v>233</v>
      </c>
      <c r="AU25" t="s">
        <v>233</v>
      </c>
      <c r="AV25" s="128" t="s">
        <v>233</v>
      </c>
      <c r="AW25" t="s">
        <v>233</v>
      </c>
      <c r="AX25" t="s">
        <v>80</v>
      </c>
      <c r="AY25" s="132"/>
      <c r="AZ25">
        <v>26043</v>
      </c>
      <c r="BA25">
        <v>3</v>
      </c>
      <c r="BB25" t="s">
        <v>233</v>
      </c>
      <c r="BC25" t="s">
        <v>233</v>
      </c>
      <c r="BD25" t="s">
        <v>233</v>
      </c>
      <c r="BE25" t="s">
        <v>233</v>
      </c>
      <c r="BF25" t="s">
        <v>233</v>
      </c>
      <c r="BG25">
        <v>1</v>
      </c>
      <c r="BH25" t="s">
        <v>233</v>
      </c>
      <c r="BI25" t="s">
        <v>233</v>
      </c>
      <c r="BJ25" t="s">
        <v>233</v>
      </c>
      <c r="BK25">
        <v>1</v>
      </c>
      <c r="BL25" t="s">
        <v>233</v>
      </c>
      <c r="BM25" t="s">
        <v>233</v>
      </c>
      <c r="BN25" t="s">
        <v>233</v>
      </c>
      <c r="BO25">
        <v>6</v>
      </c>
      <c r="BP25" t="s">
        <v>233</v>
      </c>
      <c r="BQ25" t="s">
        <v>233</v>
      </c>
      <c r="BR25" t="s">
        <v>233</v>
      </c>
      <c r="BS25" t="s">
        <v>233</v>
      </c>
      <c r="BT25" t="s">
        <v>80</v>
      </c>
    </row>
    <row r="26" spans="1:72" x14ac:dyDescent="0.35">
      <c r="A26" s="135"/>
      <c r="B26" s="135"/>
      <c r="C26" s="135"/>
      <c r="D26" s="135"/>
      <c r="E26" s="135"/>
      <c r="F26" s="135"/>
      <c r="G26" s="135"/>
      <c r="H26" s="135">
        <v>43248</v>
      </c>
      <c r="I26" s="135"/>
      <c r="J26" s="135"/>
      <c r="K26" s="135"/>
      <c r="L26" s="135"/>
      <c r="N26" s="132" t="e">
        <f t="shared" si="0"/>
        <v>#N/A</v>
      </c>
      <c r="O26" s="132" t="e">
        <f t="shared" si="1"/>
        <v>#N/A</v>
      </c>
      <c r="P26" s="132" t="e">
        <f t="shared" si="2"/>
        <v>#N/A</v>
      </c>
      <c r="Q26" s="132" t="e">
        <f t="shared" si="3"/>
        <v>#N/A</v>
      </c>
      <c r="R26" s="132" t="e">
        <f t="shared" si="4"/>
        <v>#N/A</v>
      </c>
      <c r="S26" s="132" t="e">
        <f t="shared" si="5"/>
        <v>#N/A</v>
      </c>
      <c r="T26" s="132">
        <f t="shared" si="6"/>
        <v>30514</v>
      </c>
      <c r="U26" s="132" t="e">
        <f t="shared" si="7"/>
        <v>#N/A</v>
      </c>
      <c r="V26" s="132" t="e">
        <f t="shared" si="8"/>
        <v>#N/A</v>
      </c>
      <c r="W26" s="132" t="e">
        <f t="shared" si="9"/>
        <v>#N/A</v>
      </c>
      <c r="X26" s="132" t="e">
        <f t="shared" si="10"/>
        <v>#N/A</v>
      </c>
      <c r="Y26" s="129">
        <v>30514</v>
      </c>
      <c r="Z26" s="128">
        <v>4</v>
      </c>
      <c r="AA26">
        <v>1</v>
      </c>
      <c r="AB26" s="128">
        <v>2</v>
      </c>
      <c r="AC26">
        <v>1</v>
      </c>
      <c r="AD26" s="128">
        <v>6</v>
      </c>
      <c r="AE26" t="s">
        <v>233</v>
      </c>
      <c r="AF26" s="128" t="s">
        <v>233</v>
      </c>
      <c r="AG26" t="s">
        <v>233</v>
      </c>
      <c r="AH26" s="128" t="s">
        <v>233</v>
      </c>
      <c r="AI26" t="s">
        <v>233</v>
      </c>
      <c r="AJ26" s="128" t="s">
        <v>233</v>
      </c>
      <c r="AK26" t="s">
        <v>233</v>
      </c>
      <c r="AN26" s="128" t="s">
        <v>233</v>
      </c>
      <c r="AO26" t="s">
        <v>233</v>
      </c>
      <c r="AP26" s="128">
        <v>6</v>
      </c>
      <c r="AQ26">
        <v>3</v>
      </c>
      <c r="AR26" s="128" t="s">
        <v>233</v>
      </c>
      <c r="AS26" t="s">
        <v>233</v>
      </c>
      <c r="AT26" s="128" t="s">
        <v>233</v>
      </c>
      <c r="AU26" t="s">
        <v>233</v>
      </c>
      <c r="AV26" s="128" t="s">
        <v>233</v>
      </c>
      <c r="AW26" t="s">
        <v>233</v>
      </c>
      <c r="AX26" t="s">
        <v>50</v>
      </c>
      <c r="AY26" s="132"/>
      <c r="AZ26">
        <v>30514</v>
      </c>
      <c r="BA26">
        <v>4</v>
      </c>
      <c r="BB26">
        <v>6</v>
      </c>
      <c r="BC26" t="s">
        <v>233</v>
      </c>
      <c r="BD26" t="s">
        <v>233</v>
      </c>
      <c r="BE26" t="s">
        <v>233</v>
      </c>
      <c r="BF26" t="s">
        <v>233</v>
      </c>
      <c r="BG26" t="s">
        <v>233</v>
      </c>
      <c r="BH26" t="s">
        <v>233</v>
      </c>
      <c r="BI26" t="s">
        <v>233</v>
      </c>
      <c r="BJ26" t="s">
        <v>233</v>
      </c>
      <c r="BK26" t="s">
        <v>233</v>
      </c>
      <c r="BL26">
        <v>6</v>
      </c>
      <c r="BM26">
        <v>3</v>
      </c>
      <c r="BN26" t="s">
        <v>233</v>
      </c>
      <c r="BO26" t="s">
        <v>233</v>
      </c>
      <c r="BP26" t="s">
        <v>233</v>
      </c>
      <c r="BQ26" t="s">
        <v>233</v>
      </c>
      <c r="BR26" t="s">
        <v>233</v>
      </c>
      <c r="BS26" t="s">
        <v>233</v>
      </c>
      <c r="BT26" t="s">
        <v>50</v>
      </c>
    </row>
    <row r="27" spans="1:72" x14ac:dyDescent="0.35">
      <c r="A27" s="135"/>
      <c r="B27" s="135"/>
      <c r="C27" s="135"/>
      <c r="D27" s="135"/>
      <c r="E27" s="135"/>
      <c r="F27" s="135"/>
      <c r="G27" s="135"/>
      <c r="H27" s="135">
        <v>43621</v>
      </c>
      <c r="I27" s="135"/>
      <c r="J27" s="135"/>
      <c r="K27" s="135"/>
      <c r="L27" s="135"/>
      <c r="N27" s="132" t="e">
        <f t="shared" si="0"/>
        <v>#N/A</v>
      </c>
      <c r="O27" s="132">
        <f t="shared" si="1"/>
        <v>30877</v>
      </c>
      <c r="P27" s="132" t="e">
        <f t="shared" si="2"/>
        <v>#N/A</v>
      </c>
      <c r="Q27" s="132" t="e">
        <f t="shared" si="3"/>
        <v>#N/A</v>
      </c>
      <c r="R27" s="132" t="e">
        <f t="shared" si="4"/>
        <v>#N/A</v>
      </c>
      <c r="S27" s="132" t="e">
        <f t="shared" si="5"/>
        <v>#N/A</v>
      </c>
      <c r="T27" s="132" t="e">
        <f t="shared" si="6"/>
        <v>#N/A</v>
      </c>
      <c r="U27" s="132" t="e">
        <f t="shared" si="7"/>
        <v>#N/A</v>
      </c>
      <c r="V27" s="132" t="e">
        <f t="shared" si="8"/>
        <v>#N/A</v>
      </c>
      <c r="W27" s="132" t="e">
        <f t="shared" si="9"/>
        <v>#N/A</v>
      </c>
      <c r="X27" s="132" t="e">
        <f t="shared" si="10"/>
        <v>#N/A</v>
      </c>
      <c r="Y27" s="129">
        <v>30877</v>
      </c>
      <c r="Z27" s="128">
        <v>2</v>
      </c>
      <c r="AA27">
        <v>1</v>
      </c>
      <c r="AB27" s="128">
        <v>2</v>
      </c>
      <c r="AC27">
        <v>1</v>
      </c>
      <c r="AD27" s="128" t="s">
        <v>233</v>
      </c>
      <c r="AE27" t="s">
        <v>233</v>
      </c>
      <c r="AF27" s="128" t="s">
        <v>233</v>
      </c>
      <c r="AG27" t="s">
        <v>233</v>
      </c>
      <c r="AH27" s="128" t="s">
        <v>233</v>
      </c>
      <c r="AI27" t="s">
        <v>233</v>
      </c>
      <c r="AJ27" s="128" t="s">
        <v>233</v>
      </c>
      <c r="AK27" t="s">
        <v>233</v>
      </c>
      <c r="AN27" s="128" t="s">
        <v>233</v>
      </c>
      <c r="AO27" t="s">
        <v>233</v>
      </c>
      <c r="AP27" s="128" t="s">
        <v>233</v>
      </c>
      <c r="AQ27" t="s">
        <v>233</v>
      </c>
      <c r="AR27" s="128" t="s">
        <v>233</v>
      </c>
      <c r="AS27" t="s">
        <v>233</v>
      </c>
      <c r="AT27" s="128" t="s">
        <v>233</v>
      </c>
      <c r="AU27" t="s">
        <v>233</v>
      </c>
      <c r="AV27" s="128" t="s">
        <v>233</v>
      </c>
      <c r="AW27" t="s">
        <v>233</v>
      </c>
      <c r="AX27" t="s">
        <v>50</v>
      </c>
      <c r="AY27" s="132"/>
      <c r="AZ27">
        <v>30877</v>
      </c>
      <c r="BA27">
        <v>2</v>
      </c>
      <c r="BB27" t="s">
        <v>233</v>
      </c>
      <c r="BC27" t="s">
        <v>233</v>
      </c>
      <c r="BD27" t="s">
        <v>233</v>
      </c>
      <c r="BE27" t="s">
        <v>233</v>
      </c>
      <c r="BF27" t="s">
        <v>233</v>
      </c>
      <c r="BG27" t="s">
        <v>233</v>
      </c>
      <c r="BH27" t="s">
        <v>233</v>
      </c>
      <c r="BI27" t="s">
        <v>233</v>
      </c>
      <c r="BJ27" t="s">
        <v>233</v>
      </c>
      <c r="BK27" t="s">
        <v>233</v>
      </c>
      <c r="BL27" t="s">
        <v>233</v>
      </c>
      <c r="BM27" t="s">
        <v>233</v>
      </c>
      <c r="BN27" t="s">
        <v>233</v>
      </c>
      <c r="BO27" t="s">
        <v>233</v>
      </c>
      <c r="BP27" t="s">
        <v>233</v>
      </c>
      <c r="BQ27" t="s">
        <v>233</v>
      </c>
      <c r="BR27" t="s">
        <v>233</v>
      </c>
      <c r="BS27" t="s">
        <v>233</v>
      </c>
      <c r="BT27" t="s">
        <v>50</v>
      </c>
    </row>
    <row r="28" spans="1:72" x14ac:dyDescent="0.35">
      <c r="A28" s="135"/>
      <c r="B28" s="135"/>
      <c r="C28" s="135"/>
      <c r="D28" s="135"/>
      <c r="E28" s="135"/>
      <c r="F28" s="135"/>
      <c r="G28" s="135"/>
      <c r="H28" s="135">
        <v>45260</v>
      </c>
      <c r="I28" s="135"/>
      <c r="J28" s="135"/>
      <c r="K28" s="135"/>
      <c r="L28" s="135"/>
      <c r="N28" s="132" t="e">
        <f t="shared" si="0"/>
        <v>#N/A</v>
      </c>
      <c r="O28" s="132" t="e">
        <f t="shared" si="1"/>
        <v>#N/A</v>
      </c>
      <c r="P28" s="132" t="e">
        <f t="shared" si="2"/>
        <v>#N/A</v>
      </c>
      <c r="Q28" s="132" t="e">
        <f t="shared" si="3"/>
        <v>#N/A</v>
      </c>
      <c r="R28" s="132" t="e">
        <f t="shared" si="4"/>
        <v>#N/A</v>
      </c>
      <c r="S28" s="132">
        <f t="shared" si="5"/>
        <v>30886</v>
      </c>
      <c r="T28" s="132" t="e">
        <f t="shared" si="6"/>
        <v>#N/A</v>
      </c>
      <c r="U28" s="132" t="e">
        <f t="shared" si="7"/>
        <v>#N/A</v>
      </c>
      <c r="V28" s="132" t="e">
        <f t="shared" si="8"/>
        <v>#N/A</v>
      </c>
      <c r="W28" s="132" t="e">
        <f t="shared" si="9"/>
        <v>#N/A</v>
      </c>
      <c r="X28" s="132" t="e">
        <f t="shared" si="10"/>
        <v>#N/A</v>
      </c>
      <c r="Y28" s="129">
        <v>30886</v>
      </c>
      <c r="Z28" s="128">
        <v>3</v>
      </c>
      <c r="AA28">
        <v>1</v>
      </c>
      <c r="AB28" s="128">
        <v>1</v>
      </c>
      <c r="AC28">
        <v>1</v>
      </c>
      <c r="AD28" s="128" t="s">
        <v>233</v>
      </c>
      <c r="AE28" t="s">
        <v>233</v>
      </c>
      <c r="AF28" s="128" t="s">
        <v>233</v>
      </c>
      <c r="AG28" t="s">
        <v>233</v>
      </c>
      <c r="AH28" s="128" t="s">
        <v>233</v>
      </c>
      <c r="AI28" t="s">
        <v>233</v>
      </c>
      <c r="AJ28" s="128" t="s">
        <v>233</v>
      </c>
      <c r="AK28" t="s">
        <v>233</v>
      </c>
      <c r="AN28" s="128" t="s">
        <v>233</v>
      </c>
      <c r="AO28" t="s">
        <v>233</v>
      </c>
      <c r="AP28" s="128" t="s">
        <v>233</v>
      </c>
      <c r="AQ28" t="s">
        <v>233</v>
      </c>
      <c r="AR28" s="128" t="s">
        <v>233</v>
      </c>
      <c r="AS28" t="s">
        <v>233</v>
      </c>
      <c r="AT28" s="128" t="s">
        <v>233</v>
      </c>
      <c r="AU28" t="s">
        <v>233</v>
      </c>
      <c r="AV28" s="128" t="s">
        <v>233</v>
      </c>
      <c r="AW28" t="s">
        <v>233</v>
      </c>
      <c r="AX28" t="s">
        <v>50</v>
      </c>
      <c r="AY28" s="132"/>
      <c r="AZ28">
        <v>30886</v>
      </c>
      <c r="BA28">
        <v>3</v>
      </c>
      <c r="BB28" t="s">
        <v>233</v>
      </c>
      <c r="BC28" t="s">
        <v>233</v>
      </c>
      <c r="BD28" t="s">
        <v>233</v>
      </c>
      <c r="BE28" t="s">
        <v>233</v>
      </c>
      <c r="BF28" t="s">
        <v>233</v>
      </c>
      <c r="BG28" t="s">
        <v>233</v>
      </c>
      <c r="BH28" t="s">
        <v>233</v>
      </c>
      <c r="BI28" t="s">
        <v>233</v>
      </c>
      <c r="BJ28" t="s">
        <v>233</v>
      </c>
      <c r="BK28" t="s">
        <v>233</v>
      </c>
      <c r="BL28" t="s">
        <v>233</v>
      </c>
      <c r="BM28" t="s">
        <v>233</v>
      </c>
      <c r="BN28" t="s">
        <v>233</v>
      </c>
      <c r="BO28" t="s">
        <v>233</v>
      </c>
      <c r="BP28" t="s">
        <v>233</v>
      </c>
      <c r="BQ28" t="s">
        <v>233</v>
      </c>
      <c r="BR28" t="s">
        <v>233</v>
      </c>
      <c r="BS28" t="s">
        <v>233</v>
      </c>
      <c r="BT28" t="s">
        <v>50</v>
      </c>
    </row>
    <row r="29" spans="1:72" x14ac:dyDescent="0.35">
      <c r="A29" s="135"/>
      <c r="B29" s="135"/>
      <c r="C29" s="135"/>
      <c r="D29" s="135"/>
      <c r="E29" s="135"/>
      <c r="F29" s="135"/>
      <c r="G29" s="135"/>
      <c r="H29" s="135">
        <v>46057</v>
      </c>
      <c r="I29" s="135"/>
      <c r="J29" s="135"/>
      <c r="K29" s="135"/>
      <c r="L29" s="135"/>
      <c r="N29" s="132" t="e">
        <f t="shared" si="0"/>
        <v>#N/A</v>
      </c>
      <c r="O29" s="132" t="e">
        <f t="shared" si="1"/>
        <v>#N/A</v>
      </c>
      <c r="P29" s="132" t="e">
        <f t="shared" si="2"/>
        <v>#N/A</v>
      </c>
      <c r="Q29" s="132" t="e">
        <f t="shared" si="3"/>
        <v>#N/A</v>
      </c>
      <c r="R29" s="132" t="e">
        <f t="shared" si="4"/>
        <v>#N/A</v>
      </c>
      <c r="S29" s="132" t="e">
        <f t="shared" si="5"/>
        <v>#N/A</v>
      </c>
      <c r="T29" s="132" t="e">
        <f t="shared" si="6"/>
        <v>#N/A</v>
      </c>
      <c r="U29" s="132" t="e">
        <f t="shared" si="7"/>
        <v>#N/A</v>
      </c>
      <c r="V29" s="132" t="e">
        <f t="shared" si="8"/>
        <v>#N/A</v>
      </c>
      <c r="W29" s="132" t="e">
        <f t="shared" si="9"/>
        <v>#N/A</v>
      </c>
      <c r="X29" s="132" t="e">
        <f t="shared" si="10"/>
        <v>#N/A</v>
      </c>
      <c r="Y29" s="129">
        <v>30887</v>
      </c>
      <c r="Z29" s="128">
        <v>2</v>
      </c>
      <c r="AA29">
        <v>1</v>
      </c>
      <c r="AB29" s="128">
        <v>3</v>
      </c>
      <c r="AC29">
        <v>1</v>
      </c>
      <c r="AD29" s="128" t="s">
        <v>233</v>
      </c>
      <c r="AE29" t="s">
        <v>233</v>
      </c>
      <c r="AF29" s="128" t="s">
        <v>233</v>
      </c>
      <c r="AG29" t="s">
        <v>233</v>
      </c>
      <c r="AH29" s="128" t="s">
        <v>233</v>
      </c>
      <c r="AI29" t="s">
        <v>233</v>
      </c>
      <c r="AJ29" s="128" t="s">
        <v>233</v>
      </c>
      <c r="AK29" t="s">
        <v>233</v>
      </c>
      <c r="AN29" s="128" t="s">
        <v>233</v>
      </c>
      <c r="AO29" t="s">
        <v>233</v>
      </c>
      <c r="AP29" s="128" t="s">
        <v>233</v>
      </c>
      <c r="AQ29" t="s">
        <v>233</v>
      </c>
      <c r="AR29" s="128" t="s">
        <v>233</v>
      </c>
      <c r="AS29" t="s">
        <v>233</v>
      </c>
      <c r="AT29" s="128" t="s">
        <v>233</v>
      </c>
      <c r="AU29" t="s">
        <v>233</v>
      </c>
      <c r="AV29" s="128" t="s">
        <v>233</v>
      </c>
      <c r="AW29" t="s">
        <v>233</v>
      </c>
      <c r="AX29" t="s">
        <v>50</v>
      </c>
      <c r="AY29" s="132"/>
      <c r="AZ29">
        <v>30887</v>
      </c>
      <c r="BA29">
        <v>2</v>
      </c>
      <c r="BB29" t="s">
        <v>233</v>
      </c>
      <c r="BC29" t="s">
        <v>233</v>
      </c>
      <c r="BD29" t="s">
        <v>233</v>
      </c>
      <c r="BE29" t="s">
        <v>233</v>
      </c>
      <c r="BF29" t="s">
        <v>233</v>
      </c>
      <c r="BG29" t="s">
        <v>233</v>
      </c>
      <c r="BH29" t="s">
        <v>233</v>
      </c>
      <c r="BI29" t="s">
        <v>233</v>
      </c>
      <c r="BJ29" t="s">
        <v>233</v>
      </c>
      <c r="BK29" t="s">
        <v>233</v>
      </c>
      <c r="BL29" t="s">
        <v>233</v>
      </c>
      <c r="BM29" t="s">
        <v>233</v>
      </c>
      <c r="BN29" t="s">
        <v>233</v>
      </c>
      <c r="BO29" t="s">
        <v>233</v>
      </c>
      <c r="BP29" t="s">
        <v>233</v>
      </c>
      <c r="BQ29" t="s">
        <v>233</v>
      </c>
      <c r="BR29" t="s">
        <v>233</v>
      </c>
      <c r="BS29" t="s">
        <v>233</v>
      </c>
      <c r="BT29" t="s">
        <v>50</v>
      </c>
    </row>
    <row r="30" spans="1:72" x14ac:dyDescent="0.35">
      <c r="A30" s="135"/>
      <c r="B30" s="135"/>
      <c r="C30" s="135"/>
      <c r="D30" s="135"/>
      <c r="E30" s="135"/>
      <c r="F30" s="135"/>
      <c r="G30" s="135"/>
      <c r="H30" s="135">
        <v>46086</v>
      </c>
      <c r="I30" s="135"/>
      <c r="J30" s="135"/>
      <c r="K30" s="135"/>
      <c r="L30" s="135"/>
      <c r="N30" s="132" t="e">
        <f t="shared" si="0"/>
        <v>#N/A</v>
      </c>
      <c r="O30" s="132" t="e">
        <f t="shared" si="1"/>
        <v>#N/A</v>
      </c>
      <c r="P30" s="132" t="e">
        <f t="shared" si="2"/>
        <v>#N/A</v>
      </c>
      <c r="Q30" s="132" t="e">
        <f t="shared" si="3"/>
        <v>#N/A</v>
      </c>
      <c r="R30" s="132" t="e">
        <f t="shared" si="4"/>
        <v>#N/A</v>
      </c>
      <c r="S30" s="132" t="e">
        <f t="shared" si="5"/>
        <v>#N/A</v>
      </c>
      <c r="T30" s="132">
        <f t="shared" si="6"/>
        <v>30915</v>
      </c>
      <c r="U30" s="132" t="e">
        <f t="shared" si="7"/>
        <v>#N/A</v>
      </c>
      <c r="V30" s="132" t="e">
        <f t="shared" si="8"/>
        <v>#N/A</v>
      </c>
      <c r="W30" s="132" t="e">
        <f t="shared" si="9"/>
        <v>#N/A</v>
      </c>
      <c r="X30" s="132" t="e">
        <f t="shared" si="10"/>
        <v>#N/A</v>
      </c>
      <c r="Y30" s="129">
        <v>30915</v>
      </c>
      <c r="Z30" s="128">
        <v>4</v>
      </c>
      <c r="AA30">
        <v>1</v>
      </c>
      <c r="AB30" s="128">
        <v>2</v>
      </c>
      <c r="AC30">
        <v>1</v>
      </c>
      <c r="AD30" s="128">
        <v>3</v>
      </c>
      <c r="AE30" t="s">
        <v>233</v>
      </c>
      <c r="AF30" s="128">
        <v>2</v>
      </c>
      <c r="AG30" t="s">
        <v>233</v>
      </c>
      <c r="AH30" s="128" t="s">
        <v>233</v>
      </c>
      <c r="AI30" t="s">
        <v>233</v>
      </c>
      <c r="AJ30" s="128" t="s">
        <v>233</v>
      </c>
      <c r="AK30" t="s">
        <v>233</v>
      </c>
      <c r="AN30" s="128" t="s">
        <v>233</v>
      </c>
      <c r="AO30">
        <v>5</v>
      </c>
      <c r="AP30" s="128">
        <v>6</v>
      </c>
      <c r="AQ30">
        <v>4</v>
      </c>
      <c r="AR30" s="128" t="s">
        <v>233</v>
      </c>
      <c r="AS30" t="s">
        <v>233</v>
      </c>
      <c r="AT30" s="128" t="s">
        <v>233</v>
      </c>
      <c r="AU30" t="s">
        <v>233</v>
      </c>
      <c r="AV30" s="128" t="s">
        <v>233</v>
      </c>
      <c r="AW30" t="s">
        <v>233</v>
      </c>
      <c r="AX30" t="s">
        <v>50</v>
      </c>
      <c r="AY30" s="132"/>
      <c r="AZ30">
        <v>30915</v>
      </c>
      <c r="BA30">
        <v>4</v>
      </c>
      <c r="BB30">
        <v>3</v>
      </c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</row>
    <row r="31" spans="1:72" x14ac:dyDescent="0.35">
      <c r="A31" s="135"/>
      <c r="B31" s="135"/>
      <c r="C31" s="135"/>
      <c r="D31" s="135"/>
      <c r="E31" s="135"/>
      <c r="F31" s="135"/>
      <c r="G31" s="135"/>
      <c r="H31" s="135">
        <v>46837</v>
      </c>
      <c r="I31" s="135"/>
      <c r="J31" s="135"/>
      <c r="K31" s="135"/>
      <c r="L31" s="135"/>
      <c r="N31" s="132" t="e">
        <f t="shared" si="0"/>
        <v>#N/A</v>
      </c>
      <c r="O31" s="132" t="e">
        <f t="shared" si="1"/>
        <v>#N/A</v>
      </c>
      <c r="P31" s="132" t="e">
        <f t="shared" si="2"/>
        <v>#N/A</v>
      </c>
      <c r="Q31" s="132" t="e">
        <f t="shared" si="3"/>
        <v>#N/A</v>
      </c>
      <c r="R31" s="132" t="e">
        <f t="shared" si="4"/>
        <v>#N/A</v>
      </c>
      <c r="S31" s="132">
        <f t="shared" si="5"/>
        <v>32640</v>
      </c>
      <c r="T31" s="132" t="e">
        <f t="shared" si="6"/>
        <v>#N/A</v>
      </c>
      <c r="U31" s="132" t="e">
        <f t="shared" si="7"/>
        <v>#N/A</v>
      </c>
      <c r="V31" s="132" t="e">
        <f t="shared" si="8"/>
        <v>#N/A</v>
      </c>
      <c r="W31" s="132" t="e">
        <f t="shared" si="9"/>
        <v>#N/A</v>
      </c>
      <c r="X31" s="132" t="e">
        <f t="shared" si="10"/>
        <v>#N/A</v>
      </c>
      <c r="Y31" s="129">
        <v>32640</v>
      </c>
      <c r="Z31" s="128">
        <v>4</v>
      </c>
      <c r="AA31">
        <v>1</v>
      </c>
      <c r="AB31" s="128">
        <v>1</v>
      </c>
      <c r="AC31">
        <v>1</v>
      </c>
      <c r="AD31" s="128" t="s">
        <v>233</v>
      </c>
      <c r="AE31" t="s">
        <v>233</v>
      </c>
      <c r="AF31" s="128" t="s">
        <v>233</v>
      </c>
      <c r="AG31" t="s">
        <v>233</v>
      </c>
      <c r="AH31" s="128" t="s">
        <v>233</v>
      </c>
      <c r="AI31" t="s">
        <v>233</v>
      </c>
      <c r="AJ31" s="128" t="s">
        <v>233</v>
      </c>
      <c r="AK31" t="s">
        <v>233</v>
      </c>
      <c r="AN31" s="128" t="s">
        <v>233</v>
      </c>
      <c r="AO31" t="s">
        <v>233</v>
      </c>
      <c r="AP31" s="128" t="s">
        <v>233</v>
      </c>
      <c r="AQ31" t="s">
        <v>233</v>
      </c>
      <c r="AR31" s="128" t="s">
        <v>233</v>
      </c>
      <c r="AS31" t="s">
        <v>233</v>
      </c>
      <c r="AT31" s="128" t="s">
        <v>233</v>
      </c>
      <c r="AU31" t="s">
        <v>233</v>
      </c>
      <c r="AV31" s="128" t="s">
        <v>233</v>
      </c>
      <c r="AW31" t="s">
        <v>233</v>
      </c>
      <c r="AX31" t="s">
        <v>50</v>
      </c>
      <c r="AY31" s="132"/>
      <c r="AZ31">
        <v>32640</v>
      </c>
      <c r="BA31">
        <v>4</v>
      </c>
      <c r="BB31" t="s">
        <v>233</v>
      </c>
      <c r="BC31" t="s">
        <v>233</v>
      </c>
      <c r="BD31" t="s">
        <v>233</v>
      </c>
      <c r="BE31" t="s">
        <v>233</v>
      </c>
      <c r="BF31" t="s">
        <v>233</v>
      </c>
      <c r="BG31" t="s">
        <v>233</v>
      </c>
      <c r="BH31" t="s">
        <v>233</v>
      </c>
      <c r="BI31" t="s">
        <v>233</v>
      </c>
      <c r="BJ31" t="s">
        <v>233</v>
      </c>
      <c r="BK31" t="s">
        <v>233</v>
      </c>
      <c r="BL31" t="s">
        <v>233</v>
      </c>
      <c r="BM31" t="s">
        <v>233</v>
      </c>
      <c r="BN31" t="s">
        <v>233</v>
      </c>
      <c r="BO31" t="s">
        <v>233</v>
      </c>
      <c r="BP31" t="s">
        <v>233</v>
      </c>
      <c r="BQ31" t="s">
        <v>233</v>
      </c>
      <c r="BR31" t="s">
        <v>233</v>
      </c>
      <c r="BS31" t="s">
        <v>233</v>
      </c>
      <c r="BT31" t="s">
        <v>50</v>
      </c>
    </row>
    <row r="32" spans="1:72" x14ac:dyDescent="0.35">
      <c r="A32" s="135"/>
      <c r="B32" s="135"/>
      <c r="C32" s="135"/>
      <c r="D32" s="135"/>
      <c r="E32" s="135"/>
      <c r="F32" s="135"/>
      <c r="G32" s="135"/>
      <c r="H32" s="135">
        <v>47861</v>
      </c>
      <c r="I32" s="135"/>
      <c r="J32" s="135"/>
      <c r="K32" s="135"/>
      <c r="L32" s="135"/>
      <c r="N32" s="132" t="e">
        <f t="shared" si="0"/>
        <v>#N/A</v>
      </c>
      <c r="O32" s="132" t="e">
        <f t="shared" si="1"/>
        <v>#N/A</v>
      </c>
      <c r="P32" s="132">
        <f t="shared" si="2"/>
        <v>33333</v>
      </c>
      <c r="Q32" s="132" t="e">
        <f t="shared" si="3"/>
        <v>#N/A</v>
      </c>
      <c r="R32" s="132" t="e">
        <f t="shared" si="4"/>
        <v>#N/A</v>
      </c>
      <c r="S32" s="132" t="e">
        <f t="shared" si="5"/>
        <v>#N/A</v>
      </c>
      <c r="T32" s="132" t="e">
        <f t="shared" si="6"/>
        <v>#N/A</v>
      </c>
      <c r="U32" s="132" t="e">
        <f t="shared" si="7"/>
        <v>#N/A</v>
      </c>
      <c r="V32" s="132" t="e">
        <f t="shared" si="8"/>
        <v>#N/A</v>
      </c>
      <c r="W32" s="132" t="e">
        <f t="shared" si="9"/>
        <v>#N/A</v>
      </c>
      <c r="X32" s="132" t="e">
        <f t="shared" si="10"/>
        <v>#N/A</v>
      </c>
      <c r="Y32" s="129">
        <v>33333</v>
      </c>
      <c r="Z32" s="128">
        <v>1</v>
      </c>
      <c r="AA32">
        <v>1</v>
      </c>
      <c r="AB32" s="128">
        <v>1</v>
      </c>
      <c r="AC32">
        <v>0</v>
      </c>
      <c r="AD32" s="128" t="s">
        <v>233</v>
      </c>
      <c r="AE32" t="s">
        <v>233</v>
      </c>
      <c r="AF32" s="128" t="s">
        <v>233</v>
      </c>
      <c r="AG32" t="s">
        <v>233</v>
      </c>
      <c r="AH32" s="128" t="s">
        <v>233</v>
      </c>
      <c r="AI32" t="s">
        <v>233</v>
      </c>
      <c r="AJ32" s="128" t="s">
        <v>233</v>
      </c>
      <c r="AK32" t="s">
        <v>233</v>
      </c>
      <c r="AN32" s="128" t="s">
        <v>233</v>
      </c>
      <c r="AO32">
        <v>4</v>
      </c>
      <c r="AP32" s="195">
        <v>6</v>
      </c>
      <c r="AQ32" s="1">
        <v>5</v>
      </c>
      <c r="AR32" s="195" t="s">
        <v>233</v>
      </c>
      <c r="AS32" s="1">
        <v>6</v>
      </c>
      <c r="AT32" s="195">
        <v>6</v>
      </c>
      <c r="AU32" s="1">
        <v>6</v>
      </c>
      <c r="AV32" s="195" t="s">
        <v>233</v>
      </c>
      <c r="AW32" s="1">
        <v>6</v>
      </c>
      <c r="AX32" s="1" t="s">
        <v>233</v>
      </c>
      <c r="AY32" s="132"/>
      <c r="AZ32">
        <v>33333</v>
      </c>
      <c r="BA32">
        <v>1</v>
      </c>
      <c r="BB32" t="s">
        <v>233</v>
      </c>
      <c r="BC32" t="s">
        <v>233</v>
      </c>
      <c r="BD32" t="s">
        <v>233</v>
      </c>
      <c r="BE32" t="s">
        <v>233</v>
      </c>
      <c r="BF32" t="s">
        <v>233</v>
      </c>
      <c r="BG32" t="s">
        <v>233</v>
      </c>
      <c r="BH32" t="s">
        <v>233</v>
      </c>
      <c r="BI32" t="s">
        <v>233</v>
      </c>
      <c r="BJ32" t="s">
        <v>233</v>
      </c>
      <c r="BK32">
        <v>4</v>
      </c>
      <c r="BL32">
        <v>6</v>
      </c>
      <c r="BM32">
        <v>5</v>
      </c>
      <c r="BN32" t="s">
        <v>233</v>
      </c>
      <c r="BO32">
        <v>6</v>
      </c>
      <c r="BP32">
        <v>6</v>
      </c>
      <c r="BQ32">
        <v>6</v>
      </c>
      <c r="BR32" t="s">
        <v>233</v>
      </c>
      <c r="BS32">
        <v>6</v>
      </c>
      <c r="BT32" t="s">
        <v>233</v>
      </c>
    </row>
    <row r="33" spans="1:72" x14ac:dyDescent="0.35">
      <c r="A33" s="135"/>
      <c r="B33" s="135"/>
      <c r="C33" s="135"/>
      <c r="D33" s="135"/>
      <c r="E33" s="135"/>
      <c r="F33" s="135"/>
      <c r="G33" s="135"/>
      <c r="H33" s="135">
        <v>49465</v>
      </c>
      <c r="I33" s="135"/>
      <c r="J33" s="135"/>
      <c r="K33" s="135"/>
      <c r="L33" s="135"/>
      <c r="N33" s="132" t="e">
        <f t="shared" si="0"/>
        <v>#N/A</v>
      </c>
      <c r="O33" s="132" t="e">
        <f t="shared" si="1"/>
        <v>#N/A</v>
      </c>
      <c r="P33" s="132" t="e">
        <f t="shared" si="2"/>
        <v>#N/A</v>
      </c>
      <c r="Q33" s="132" t="e">
        <f t="shared" si="3"/>
        <v>#N/A</v>
      </c>
      <c r="R33" s="132" t="e">
        <f t="shared" si="4"/>
        <v>#N/A</v>
      </c>
      <c r="S33" s="132" t="e">
        <f t="shared" si="5"/>
        <v>#N/A</v>
      </c>
      <c r="T33" s="132" t="e">
        <f t="shared" si="6"/>
        <v>#N/A</v>
      </c>
      <c r="U33" s="132" t="e">
        <f t="shared" si="7"/>
        <v>#N/A</v>
      </c>
      <c r="V33" s="132" t="e">
        <f t="shared" si="8"/>
        <v>#N/A</v>
      </c>
      <c r="W33" s="132">
        <f t="shared" si="9"/>
        <v>33334</v>
      </c>
      <c r="X33" s="132" t="e">
        <f t="shared" si="10"/>
        <v>#N/A</v>
      </c>
      <c r="Y33" s="129">
        <v>33334</v>
      </c>
      <c r="Z33" s="128">
        <v>4</v>
      </c>
      <c r="AA33">
        <v>1</v>
      </c>
      <c r="AB33" s="128">
        <v>0</v>
      </c>
      <c r="AC33">
        <v>1</v>
      </c>
      <c r="AD33" s="128" t="s">
        <v>233</v>
      </c>
      <c r="AE33">
        <v>1</v>
      </c>
      <c r="AF33" s="128" t="s">
        <v>233</v>
      </c>
      <c r="AG33" t="s">
        <v>233</v>
      </c>
      <c r="AH33" s="128" t="s">
        <v>233</v>
      </c>
      <c r="AI33">
        <v>1</v>
      </c>
      <c r="AJ33" s="128" t="s">
        <v>233</v>
      </c>
      <c r="AK33" t="s">
        <v>233</v>
      </c>
      <c r="AN33" s="128" t="s">
        <v>233</v>
      </c>
      <c r="AO33">
        <v>4</v>
      </c>
      <c r="AP33" s="128">
        <v>6</v>
      </c>
      <c r="AQ33">
        <v>3</v>
      </c>
      <c r="AR33" s="128" t="s">
        <v>233</v>
      </c>
      <c r="AS33">
        <v>3</v>
      </c>
      <c r="AT33" s="128">
        <v>6</v>
      </c>
      <c r="AU33">
        <v>6</v>
      </c>
      <c r="AV33" s="128" t="s">
        <v>233</v>
      </c>
      <c r="AW33">
        <v>6</v>
      </c>
      <c r="AX33" t="s">
        <v>50</v>
      </c>
      <c r="AY33" s="132"/>
      <c r="AZ33">
        <v>33334</v>
      </c>
      <c r="BA33">
        <v>4</v>
      </c>
      <c r="BB33" t="s">
        <v>233</v>
      </c>
      <c r="BC33">
        <v>1</v>
      </c>
      <c r="BD33" t="s">
        <v>233</v>
      </c>
      <c r="BE33" t="s">
        <v>233</v>
      </c>
      <c r="BF33" t="s">
        <v>233</v>
      </c>
      <c r="BG33">
        <v>1</v>
      </c>
      <c r="BH33" t="s">
        <v>233</v>
      </c>
      <c r="BI33" t="s">
        <v>233</v>
      </c>
      <c r="BJ33" t="s">
        <v>233</v>
      </c>
      <c r="BK33">
        <v>4</v>
      </c>
      <c r="BL33">
        <v>6</v>
      </c>
      <c r="BM33">
        <v>3</v>
      </c>
      <c r="BN33" t="s">
        <v>233</v>
      </c>
      <c r="BO33">
        <v>3</v>
      </c>
      <c r="BP33">
        <v>6</v>
      </c>
      <c r="BQ33">
        <v>6</v>
      </c>
      <c r="BR33" t="s">
        <v>233</v>
      </c>
      <c r="BS33">
        <v>6</v>
      </c>
      <c r="BT33" t="s">
        <v>50</v>
      </c>
    </row>
    <row r="34" spans="1:72" x14ac:dyDescent="0.35">
      <c r="A34" s="135"/>
      <c r="B34" s="135"/>
      <c r="C34" s="135"/>
      <c r="D34" s="135"/>
      <c r="E34" s="135"/>
      <c r="F34" s="135"/>
      <c r="G34" s="135"/>
      <c r="H34" s="135">
        <v>50837</v>
      </c>
      <c r="I34" s="135"/>
      <c r="J34" s="135"/>
      <c r="K34" s="135"/>
      <c r="L34" s="135"/>
      <c r="N34" s="132" t="e">
        <f t="shared" si="0"/>
        <v>#N/A</v>
      </c>
      <c r="O34" s="132">
        <f t="shared" si="1"/>
        <v>34135</v>
      </c>
      <c r="P34" s="132" t="e">
        <f t="shared" si="2"/>
        <v>#N/A</v>
      </c>
      <c r="Q34" s="132" t="e">
        <f t="shared" si="3"/>
        <v>#N/A</v>
      </c>
      <c r="R34" s="132" t="e">
        <f t="shared" si="4"/>
        <v>#N/A</v>
      </c>
      <c r="S34" s="132" t="e">
        <f t="shared" si="5"/>
        <v>#N/A</v>
      </c>
      <c r="T34" s="132" t="e">
        <f t="shared" si="6"/>
        <v>#N/A</v>
      </c>
      <c r="U34" s="132" t="e">
        <f t="shared" si="7"/>
        <v>#N/A</v>
      </c>
      <c r="V34" s="132" t="e">
        <f t="shared" si="8"/>
        <v>#N/A</v>
      </c>
      <c r="W34" s="132" t="e">
        <f t="shared" si="9"/>
        <v>#N/A</v>
      </c>
      <c r="X34" s="132" t="e">
        <f t="shared" si="10"/>
        <v>#N/A</v>
      </c>
      <c r="Y34" s="129">
        <v>34135</v>
      </c>
      <c r="Z34" s="128">
        <v>2</v>
      </c>
      <c r="AA34">
        <v>4</v>
      </c>
      <c r="AB34" s="128">
        <v>4</v>
      </c>
      <c r="AC34">
        <v>4</v>
      </c>
      <c r="AD34" s="128" t="s">
        <v>233</v>
      </c>
      <c r="AE34" t="s">
        <v>233</v>
      </c>
      <c r="AF34" s="128" t="s">
        <v>233</v>
      </c>
      <c r="AG34" t="s">
        <v>233</v>
      </c>
      <c r="AH34" s="128" t="s">
        <v>233</v>
      </c>
      <c r="AI34" t="s">
        <v>233</v>
      </c>
      <c r="AJ34" s="128" t="s">
        <v>233</v>
      </c>
      <c r="AK34" t="s">
        <v>233</v>
      </c>
      <c r="AN34" s="128" t="s">
        <v>233</v>
      </c>
      <c r="AO34" t="s">
        <v>233</v>
      </c>
      <c r="AP34" s="128" t="s">
        <v>233</v>
      </c>
      <c r="AQ34" t="s">
        <v>233</v>
      </c>
      <c r="AR34" s="128" t="s">
        <v>233</v>
      </c>
      <c r="AS34" t="s">
        <v>233</v>
      </c>
      <c r="AT34" s="128" t="s">
        <v>233</v>
      </c>
      <c r="AU34" t="s">
        <v>233</v>
      </c>
      <c r="AV34" s="128" t="s">
        <v>233</v>
      </c>
      <c r="AW34" t="s">
        <v>233</v>
      </c>
      <c r="AX34" t="s">
        <v>50</v>
      </c>
      <c r="AY34" s="132"/>
      <c r="AZ34">
        <v>34135</v>
      </c>
      <c r="BA34">
        <v>2</v>
      </c>
      <c r="BB34" t="s">
        <v>233</v>
      </c>
      <c r="BC34" t="s">
        <v>233</v>
      </c>
      <c r="BD34" t="s">
        <v>233</v>
      </c>
      <c r="BE34" t="s">
        <v>233</v>
      </c>
      <c r="BF34" t="s">
        <v>233</v>
      </c>
      <c r="BG34" t="s">
        <v>233</v>
      </c>
      <c r="BH34" t="s">
        <v>233</v>
      </c>
      <c r="BI34" t="s">
        <v>233</v>
      </c>
      <c r="BJ34" t="s">
        <v>233</v>
      </c>
      <c r="BK34" t="s">
        <v>233</v>
      </c>
      <c r="BL34" t="s">
        <v>233</v>
      </c>
      <c r="BM34" t="s">
        <v>233</v>
      </c>
      <c r="BN34" t="s">
        <v>233</v>
      </c>
      <c r="BO34" t="s">
        <v>233</v>
      </c>
      <c r="BP34" t="s">
        <v>233</v>
      </c>
      <c r="BQ34" t="s">
        <v>233</v>
      </c>
      <c r="BR34" t="s">
        <v>233</v>
      </c>
      <c r="BS34" t="s">
        <v>233</v>
      </c>
      <c r="BT34" t="s">
        <v>50</v>
      </c>
    </row>
    <row r="35" spans="1:72" x14ac:dyDescent="0.35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N35" s="132" t="e">
        <f t="shared" si="0"/>
        <v>#N/A</v>
      </c>
      <c r="O35" s="132" t="e">
        <f t="shared" si="1"/>
        <v>#N/A</v>
      </c>
      <c r="P35" s="132" t="e">
        <f t="shared" si="2"/>
        <v>#N/A</v>
      </c>
      <c r="Q35" s="132" t="e">
        <f t="shared" si="3"/>
        <v>#N/A</v>
      </c>
      <c r="R35" s="132" t="e">
        <f t="shared" si="4"/>
        <v>#N/A</v>
      </c>
      <c r="S35" s="132" t="e">
        <f t="shared" si="5"/>
        <v>#N/A</v>
      </c>
      <c r="T35" s="132" t="e">
        <f t="shared" si="6"/>
        <v>#N/A</v>
      </c>
      <c r="U35" s="132" t="e">
        <f t="shared" si="7"/>
        <v>#N/A</v>
      </c>
      <c r="V35" s="132" t="e">
        <f t="shared" si="8"/>
        <v>#N/A</v>
      </c>
      <c r="W35" s="132">
        <f t="shared" si="9"/>
        <v>34142</v>
      </c>
      <c r="X35" s="132" t="e">
        <f t="shared" si="10"/>
        <v>#N/A</v>
      </c>
      <c r="Y35" s="129">
        <v>34142</v>
      </c>
      <c r="Z35" s="128">
        <v>3</v>
      </c>
      <c r="AA35">
        <v>1</v>
      </c>
      <c r="AB35" s="128">
        <v>0</v>
      </c>
      <c r="AC35">
        <v>1</v>
      </c>
      <c r="AD35" s="128">
        <v>2</v>
      </c>
      <c r="AE35" t="s">
        <v>233</v>
      </c>
      <c r="AF35" s="128" t="s">
        <v>233</v>
      </c>
      <c r="AG35" t="s">
        <v>233</v>
      </c>
      <c r="AH35" s="128" t="s">
        <v>233</v>
      </c>
      <c r="AI35" t="s">
        <v>233</v>
      </c>
      <c r="AJ35" s="128" t="s">
        <v>233</v>
      </c>
      <c r="AK35" t="s">
        <v>233</v>
      </c>
      <c r="AN35" s="128" t="s">
        <v>233</v>
      </c>
      <c r="AO35" t="s">
        <v>233</v>
      </c>
      <c r="AP35" s="128">
        <v>6</v>
      </c>
      <c r="AQ35">
        <v>3</v>
      </c>
      <c r="AR35" s="128" t="s">
        <v>233</v>
      </c>
      <c r="AS35" t="s">
        <v>233</v>
      </c>
      <c r="AT35" s="128">
        <v>4</v>
      </c>
      <c r="AU35" t="s">
        <v>233</v>
      </c>
      <c r="AV35" s="128" t="s">
        <v>233</v>
      </c>
      <c r="AW35" t="s">
        <v>233</v>
      </c>
      <c r="AX35" t="s">
        <v>50</v>
      </c>
      <c r="AY35" s="132"/>
      <c r="AZ35">
        <v>34142</v>
      </c>
      <c r="BA35">
        <v>3</v>
      </c>
      <c r="BB35">
        <v>2</v>
      </c>
      <c r="BC35" t="s">
        <v>233</v>
      </c>
      <c r="BD35" t="s">
        <v>233</v>
      </c>
      <c r="BE35" t="s">
        <v>233</v>
      </c>
      <c r="BF35" t="s">
        <v>233</v>
      </c>
      <c r="BG35" t="s">
        <v>233</v>
      </c>
      <c r="BH35" t="s">
        <v>233</v>
      </c>
      <c r="BI35" t="s">
        <v>233</v>
      </c>
      <c r="BJ35" t="s">
        <v>233</v>
      </c>
      <c r="BK35" t="s">
        <v>233</v>
      </c>
      <c r="BL35">
        <v>6</v>
      </c>
      <c r="BM35">
        <v>3</v>
      </c>
      <c r="BN35" t="s">
        <v>233</v>
      </c>
      <c r="BO35" t="s">
        <v>233</v>
      </c>
      <c r="BP35">
        <v>4</v>
      </c>
      <c r="BQ35" t="s">
        <v>233</v>
      </c>
      <c r="BR35" t="s">
        <v>233</v>
      </c>
      <c r="BS35" t="s">
        <v>233</v>
      </c>
      <c r="BT35" t="s">
        <v>50</v>
      </c>
    </row>
    <row r="36" spans="1:72" x14ac:dyDescent="0.35">
      <c r="N36" s="132" t="e">
        <f t="shared" si="0"/>
        <v>#N/A</v>
      </c>
      <c r="O36" s="132" t="e">
        <f t="shared" si="1"/>
        <v>#N/A</v>
      </c>
      <c r="P36" s="132" t="e">
        <f t="shared" si="2"/>
        <v>#N/A</v>
      </c>
      <c r="Q36" s="132" t="e">
        <f t="shared" si="3"/>
        <v>#N/A</v>
      </c>
      <c r="R36" s="132" t="e">
        <f t="shared" si="4"/>
        <v>#N/A</v>
      </c>
      <c r="S36" s="132" t="e">
        <f t="shared" si="5"/>
        <v>#N/A</v>
      </c>
      <c r="T36" s="132">
        <f t="shared" si="6"/>
        <v>34568</v>
      </c>
      <c r="U36" s="132" t="e">
        <f t="shared" si="7"/>
        <v>#N/A</v>
      </c>
      <c r="V36" s="132" t="e">
        <f t="shared" si="8"/>
        <v>#N/A</v>
      </c>
      <c r="W36" s="132" t="e">
        <f t="shared" si="9"/>
        <v>#N/A</v>
      </c>
      <c r="X36" s="132" t="e">
        <f t="shared" si="10"/>
        <v>#N/A</v>
      </c>
      <c r="Y36" s="129">
        <v>34568</v>
      </c>
      <c r="Z36" s="128">
        <v>3</v>
      </c>
      <c r="AA36">
        <v>1</v>
      </c>
      <c r="AB36" s="128">
        <v>3</v>
      </c>
      <c r="AC36">
        <v>1</v>
      </c>
      <c r="AD36" s="128">
        <v>4</v>
      </c>
      <c r="AE36" t="s">
        <v>233</v>
      </c>
      <c r="AF36" s="128" t="s">
        <v>233</v>
      </c>
      <c r="AG36" t="s">
        <v>233</v>
      </c>
      <c r="AH36" s="128" t="s">
        <v>233</v>
      </c>
      <c r="AI36" t="s">
        <v>233</v>
      </c>
      <c r="AJ36" s="128" t="s">
        <v>233</v>
      </c>
      <c r="AK36" t="s">
        <v>233</v>
      </c>
      <c r="AN36" s="128" t="s">
        <v>233</v>
      </c>
      <c r="AO36">
        <v>3</v>
      </c>
      <c r="AP36" s="128">
        <v>6</v>
      </c>
      <c r="AQ36">
        <v>4</v>
      </c>
      <c r="AR36" s="128" t="s">
        <v>233</v>
      </c>
      <c r="AS36" t="s">
        <v>233</v>
      </c>
      <c r="AT36" s="128" t="s">
        <v>233</v>
      </c>
      <c r="AU36" t="s">
        <v>233</v>
      </c>
      <c r="AV36" s="128" t="s">
        <v>233</v>
      </c>
      <c r="AW36" t="s">
        <v>233</v>
      </c>
      <c r="AX36" t="s">
        <v>50</v>
      </c>
      <c r="AY36" s="132"/>
      <c r="AZ36">
        <v>34568</v>
      </c>
      <c r="BA36">
        <v>3</v>
      </c>
      <c r="BB36">
        <v>4</v>
      </c>
      <c r="BC36" t="s">
        <v>233</v>
      </c>
      <c r="BD36" t="s">
        <v>233</v>
      </c>
      <c r="BE36" t="s">
        <v>233</v>
      </c>
      <c r="BF36" t="s">
        <v>233</v>
      </c>
      <c r="BG36" t="s">
        <v>233</v>
      </c>
      <c r="BH36" t="s">
        <v>233</v>
      </c>
      <c r="BI36" t="s">
        <v>233</v>
      </c>
      <c r="BJ36" t="s">
        <v>233</v>
      </c>
      <c r="BK36">
        <v>3</v>
      </c>
      <c r="BL36">
        <v>6</v>
      </c>
      <c r="BM36">
        <v>4</v>
      </c>
      <c r="BN36" t="s">
        <v>233</v>
      </c>
      <c r="BO36" t="s">
        <v>233</v>
      </c>
      <c r="BP36" t="s">
        <v>233</v>
      </c>
      <c r="BQ36" t="s">
        <v>233</v>
      </c>
      <c r="BR36" t="s">
        <v>233</v>
      </c>
      <c r="BS36" t="s">
        <v>233</v>
      </c>
      <c r="BT36" t="s">
        <v>50</v>
      </c>
    </row>
    <row r="37" spans="1:72" x14ac:dyDescent="0.35">
      <c r="N37" s="132" t="e">
        <f t="shared" si="0"/>
        <v>#N/A</v>
      </c>
      <c r="O37" s="132" t="e">
        <f t="shared" si="1"/>
        <v>#N/A</v>
      </c>
      <c r="P37" s="132" t="e">
        <f t="shared" si="2"/>
        <v>#N/A</v>
      </c>
      <c r="Q37" s="132" t="e">
        <f t="shared" si="3"/>
        <v>#N/A</v>
      </c>
      <c r="R37" s="132" t="e">
        <f t="shared" si="4"/>
        <v>#N/A</v>
      </c>
      <c r="S37" s="132" t="e">
        <f t="shared" si="5"/>
        <v>#N/A</v>
      </c>
      <c r="T37" s="132">
        <f t="shared" si="6"/>
        <v>34569</v>
      </c>
      <c r="U37" s="132" t="e">
        <f t="shared" si="7"/>
        <v>#N/A</v>
      </c>
      <c r="V37" s="132" t="e">
        <f t="shared" si="8"/>
        <v>#N/A</v>
      </c>
      <c r="W37" s="132" t="e">
        <f t="shared" si="9"/>
        <v>#N/A</v>
      </c>
      <c r="X37" s="132" t="e">
        <f t="shared" si="10"/>
        <v>#N/A</v>
      </c>
      <c r="Y37" s="129">
        <v>34569</v>
      </c>
      <c r="Z37" s="128">
        <v>4</v>
      </c>
      <c r="AA37">
        <v>1</v>
      </c>
      <c r="AB37" s="128">
        <v>4</v>
      </c>
      <c r="AC37">
        <v>2</v>
      </c>
      <c r="AD37" s="128">
        <v>3</v>
      </c>
      <c r="AE37" t="s">
        <v>233</v>
      </c>
      <c r="AF37" s="128" t="s">
        <v>233</v>
      </c>
      <c r="AG37" t="s">
        <v>233</v>
      </c>
      <c r="AH37" s="128" t="s">
        <v>233</v>
      </c>
      <c r="AI37" t="s">
        <v>233</v>
      </c>
      <c r="AJ37" s="128" t="s">
        <v>233</v>
      </c>
      <c r="AK37" t="s">
        <v>233</v>
      </c>
      <c r="AN37" s="128" t="s">
        <v>233</v>
      </c>
      <c r="AO37">
        <v>4</v>
      </c>
      <c r="AP37" s="128">
        <v>6</v>
      </c>
      <c r="AQ37">
        <v>4</v>
      </c>
      <c r="AR37" s="128" t="s">
        <v>233</v>
      </c>
      <c r="AS37" t="s">
        <v>233</v>
      </c>
      <c r="AT37" s="128" t="s">
        <v>233</v>
      </c>
      <c r="AU37" t="s">
        <v>233</v>
      </c>
      <c r="AV37" s="128" t="s">
        <v>233</v>
      </c>
      <c r="AW37" t="s">
        <v>233</v>
      </c>
      <c r="AX37" t="s">
        <v>50</v>
      </c>
      <c r="AY37" s="132"/>
      <c r="AZ37">
        <v>34569</v>
      </c>
      <c r="BA37">
        <v>4</v>
      </c>
      <c r="BB37">
        <v>3</v>
      </c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</row>
    <row r="38" spans="1:72" x14ac:dyDescent="0.35">
      <c r="N38" s="132" t="e">
        <f t="shared" si="0"/>
        <v>#N/A</v>
      </c>
      <c r="O38" s="132" t="e">
        <f t="shared" si="1"/>
        <v>#N/A</v>
      </c>
      <c r="P38" s="132" t="e">
        <f t="shared" si="2"/>
        <v>#N/A</v>
      </c>
      <c r="Q38" s="132" t="e">
        <f t="shared" si="3"/>
        <v>#N/A</v>
      </c>
      <c r="R38" s="132" t="e">
        <f t="shared" si="4"/>
        <v>#N/A</v>
      </c>
      <c r="S38" s="132" t="e">
        <f t="shared" si="5"/>
        <v>#N/A</v>
      </c>
      <c r="T38" s="132">
        <f t="shared" si="6"/>
        <v>34570</v>
      </c>
      <c r="U38" s="132" t="e">
        <f t="shared" si="7"/>
        <v>#N/A</v>
      </c>
      <c r="V38" s="132" t="e">
        <f t="shared" si="8"/>
        <v>#N/A</v>
      </c>
      <c r="W38" s="132" t="e">
        <f t="shared" si="9"/>
        <v>#N/A</v>
      </c>
      <c r="X38" s="132" t="e">
        <f t="shared" si="10"/>
        <v>#N/A</v>
      </c>
      <c r="Y38" s="129">
        <v>34570</v>
      </c>
      <c r="Z38" s="128">
        <v>3</v>
      </c>
      <c r="AA38">
        <v>1</v>
      </c>
      <c r="AB38" s="128">
        <v>4</v>
      </c>
      <c r="AC38">
        <v>1</v>
      </c>
      <c r="AD38" s="128" t="s">
        <v>233</v>
      </c>
      <c r="AE38" t="s">
        <v>233</v>
      </c>
      <c r="AF38" s="128" t="s">
        <v>233</v>
      </c>
      <c r="AG38" t="s">
        <v>233</v>
      </c>
      <c r="AH38" s="128" t="s">
        <v>233</v>
      </c>
      <c r="AI38" t="s">
        <v>233</v>
      </c>
      <c r="AJ38" s="128" t="s">
        <v>233</v>
      </c>
      <c r="AK38" t="s">
        <v>233</v>
      </c>
      <c r="AN38" s="128" t="s">
        <v>233</v>
      </c>
      <c r="AO38">
        <v>4</v>
      </c>
      <c r="AP38" s="128">
        <v>6</v>
      </c>
      <c r="AQ38">
        <v>4</v>
      </c>
      <c r="AR38" s="128" t="s">
        <v>233</v>
      </c>
      <c r="AS38" t="s">
        <v>233</v>
      </c>
      <c r="AT38" s="128" t="s">
        <v>233</v>
      </c>
      <c r="AU38" t="s">
        <v>233</v>
      </c>
      <c r="AV38" s="128" t="s">
        <v>233</v>
      </c>
      <c r="AW38" t="s">
        <v>233</v>
      </c>
      <c r="AX38" t="s">
        <v>50</v>
      </c>
      <c r="AY38" s="132"/>
      <c r="AZ38">
        <v>34570</v>
      </c>
      <c r="BA38">
        <v>3</v>
      </c>
      <c r="BB38" t="s">
        <v>233</v>
      </c>
      <c r="BC38" t="s">
        <v>233</v>
      </c>
      <c r="BD38" t="s">
        <v>233</v>
      </c>
      <c r="BE38" t="s">
        <v>233</v>
      </c>
      <c r="BF38" t="s">
        <v>233</v>
      </c>
      <c r="BG38" t="s">
        <v>233</v>
      </c>
      <c r="BH38" t="s">
        <v>233</v>
      </c>
      <c r="BI38" t="s">
        <v>233</v>
      </c>
      <c r="BJ38" t="s">
        <v>233</v>
      </c>
      <c r="BK38">
        <v>4</v>
      </c>
      <c r="BL38">
        <v>6</v>
      </c>
      <c r="BM38">
        <v>4</v>
      </c>
      <c r="BN38" t="s">
        <v>233</v>
      </c>
      <c r="BO38" t="s">
        <v>233</v>
      </c>
      <c r="BP38" t="s">
        <v>233</v>
      </c>
      <c r="BQ38" t="s">
        <v>233</v>
      </c>
      <c r="BR38" t="s">
        <v>233</v>
      </c>
      <c r="BS38" t="s">
        <v>233</v>
      </c>
      <c r="BT38" t="s">
        <v>50</v>
      </c>
    </row>
    <row r="39" spans="1:72" x14ac:dyDescent="0.35">
      <c r="N39" s="132" t="e">
        <f t="shared" si="0"/>
        <v>#N/A</v>
      </c>
      <c r="O39" s="132" t="e">
        <f t="shared" si="1"/>
        <v>#N/A</v>
      </c>
      <c r="P39" s="132" t="e">
        <f t="shared" si="2"/>
        <v>#N/A</v>
      </c>
      <c r="Q39" s="132" t="e">
        <f t="shared" si="3"/>
        <v>#N/A</v>
      </c>
      <c r="R39" s="132" t="e">
        <f t="shared" si="4"/>
        <v>#N/A</v>
      </c>
      <c r="S39" s="132" t="e">
        <f t="shared" si="5"/>
        <v>#N/A</v>
      </c>
      <c r="T39" s="132" t="e">
        <f t="shared" si="6"/>
        <v>#N/A</v>
      </c>
      <c r="U39" s="132" t="e">
        <f t="shared" si="7"/>
        <v>#N/A</v>
      </c>
      <c r="V39" s="132" t="e">
        <f t="shared" si="8"/>
        <v>#N/A</v>
      </c>
      <c r="W39" s="132" t="e">
        <f t="shared" si="9"/>
        <v>#N/A</v>
      </c>
      <c r="X39" s="132">
        <f t="shared" si="10"/>
        <v>34592</v>
      </c>
      <c r="Y39" s="129">
        <v>34592</v>
      </c>
      <c r="Z39" s="128" t="s">
        <v>233</v>
      </c>
      <c r="AA39" t="s">
        <v>233</v>
      </c>
      <c r="AB39" s="128" t="s">
        <v>233</v>
      </c>
      <c r="AC39" t="s">
        <v>233</v>
      </c>
      <c r="AD39" s="128">
        <v>6</v>
      </c>
      <c r="AE39" t="s">
        <v>233</v>
      </c>
      <c r="AF39" s="128" t="s">
        <v>233</v>
      </c>
      <c r="AG39" t="s">
        <v>233</v>
      </c>
      <c r="AH39" s="128" t="s">
        <v>233</v>
      </c>
      <c r="AI39">
        <v>2</v>
      </c>
      <c r="AJ39" s="128" t="s">
        <v>233</v>
      </c>
      <c r="AK39" t="s">
        <v>233</v>
      </c>
      <c r="AN39" s="128" t="s">
        <v>233</v>
      </c>
      <c r="AO39">
        <v>3</v>
      </c>
      <c r="AP39" s="128">
        <v>6</v>
      </c>
      <c r="AQ39">
        <v>6</v>
      </c>
      <c r="AR39" s="128" t="s">
        <v>233</v>
      </c>
      <c r="AS39" t="s">
        <v>233</v>
      </c>
      <c r="AT39" s="128" t="s">
        <v>233</v>
      </c>
      <c r="AU39" t="s">
        <v>233</v>
      </c>
      <c r="AV39" s="128" t="s">
        <v>233</v>
      </c>
      <c r="AW39" t="s">
        <v>233</v>
      </c>
      <c r="AX39" t="s">
        <v>50</v>
      </c>
      <c r="AY39" s="132"/>
      <c r="AZ39">
        <v>34592</v>
      </c>
      <c r="BA39" t="s">
        <v>233</v>
      </c>
      <c r="BB39">
        <v>6</v>
      </c>
      <c r="BC39" t="s">
        <v>233</v>
      </c>
      <c r="BD39" t="s">
        <v>233</v>
      </c>
      <c r="BE39" t="s">
        <v>233</v>
      </c>
      <c r="BF39" t="s">
        <v>233</v>
      </c>
      <c r="BG39" s="1">
        <v>2</v>
      </c>
      <c r="BH39" t="s">
        <v>233</v>
      </c>
      <c r="BI39" t="s">
        <v>233</v>
      </c>
      <c r="BJ39" t="s">
        <v>233</v>
      </c>
      <c r="BK39">
        <v>3</v>
      </c>
      <c r="BL39">
        <v>6</v>
      </c>
      <c r="BM39">
        <v>6</v>
      </c>
      <c r="BN39" t="s">
        <v>233</v>
      </c>
      <c r="BO39" t="s">
        <v>233</v>
      </c>
      <c r="BP39" t="s">
        <v>233</v>
      </c>
      <c r="BQ39" t="s">
        <v>233</v>
      </c>
      <c r="BR39" t="s">
        <v>233</v>
      </c>
      <c r="BS39" t="s">
        <v>233</v>
      </c>
      <c r="BT39" t="s">
        <v>50</v>
      </c>
    </row>
    <row r="40" spans="1:72" x14ac:dyDescent="0.35">
      <c r="N40" s="132" t="e">
        <f t="shared" si="0"/>
        <v>#N/A</v>
      </c>
      <c r="O40" s="132" t="e">
        <f t="shared" si="1"/>
        <v>#N/A</v>
      </c>
      <c r="P40" s="132" t="e">
        <f t="shared" si="2"/>
        <v>#N/A</v>
      </c>
      <c r="Q40" s="132" t="e">
        <f t="shared" si="3"/>
        <v>#N/A</v>
      </c>
      <c r="R40" s="132" t="e">
        <f t="shared" si="4"/>
        <v>#N/A</v>
      </c>
      <c r="S40" s="132" t="e">
        <f t="shared" si="5"/>
        <v>#N/A</v>
      </c>
      <c r="T40" s="132" t="e">
        <f t="shared" si="6"/>
        <v>#N/A</v>
      </c>
      <c r="U40" s="132" t="e">
        <f t="shared" si="7"/>
        <v>#N/A</v>
      </c>
      <c r="V40" s="132" t="e">
        <f t="shared" si="8"/>
        <v>#N/A</v>
      </c>
      <c r="W40" s="132" t="e">
        <f t="shared" si="9"/>
        <v>#N/A</v>
      </c>
      <c r="X40" s="132">
        <f t="shared" si="10"/>
        <v>34593</v>
      </c>
      <c r="Y40" s="129">
        <v>34593</v>
      </c>
      <c r="Z40" s="128" t="s">
        <v>233</v>
      </c>
      <c r="AA40" t="s">
        <v>233</v>
      </c>
      <c r="AB40" s="128" t="s">
        <v>233</v>
      </c>
      <c r="AC40" t="s">
        <v>233</v>
      </c>
      <c r="AD40" s="128">
        <v>6</v>
      </c>
      <c r="AE40" t="s">
        <v>233</v>
      </c>
      <c r="AF40" s="128" t="s">
        <v>233</v>
      </c>
      <c r="AG40" t="s">
        <v>233</v>
      </c>
      <c r="AH40" s="128" t="s">
        <v>233</v>
      </c>
      <c r="AI40">
        <v>2</v>
      </c>
      <c r="AJ40" s="128" t="s">
        <v>233</v>
      </c>
      <c r="AK40" t="s">
        <v>233</v>
      </c>
      <c r="AN40" s="128" t="s">
        <v>233</v>
      </c>
      <c r="AO40">
        <v>3</v>
      </c>
      <c r="AP40" s="128">
        <v>6</v>
      </c>
      <c r="AQ40">
        <v>6</v>
      </c>
      <c r="AR40" s="128" t="s">
        <v>233</v>
      </c>
      <c r="AS40" t="s">
        <v>233</v>
      </c>
      <c r="AT40" s="128" t="s">
        <v>233</v>
      </c>
      <c r="AU40" t="s">
        <v>233</v>
      </c>
      <c r="AV40" s="128" t="s">
        <v>233</v>
      </c>
      <c r="AW40" t="s">
        <v>233</v>
      </c>
      <c r="AX40" t="s">
        <v>50</v>
      </c>
      <c r="AY40" s="132"/>
      <c r="AZ40">
        <v>34593</v>
      </c>
      <c r="BA40" t="s">
        <v>233</v>
      </c>
      <c r="BB40">
        <v>6</v>
      </c>
      <c r="BC40" t="s">
        <v>233</v>
      </c>
      <c r="BD40" t="s">
        <v>233</v>
      </c>
      <c r="BE40" t="s">
        <v>233</v>
      </c>
      <c r="BF40" t="s">
        <v>233</v>
      </c>
      <c r="BG40">
        <v>2</v>
      </c>
      <c r="BH40" t="s">
        <v>233</v>
      </c>
      <c r="BI40" t="s">
        <v>233</v>
      </c>
      <c r="BJ40" t="s">
        <v>233</v>
      </c>
      <c r="BK40">
        <v>3</v>
      </c>
      <c r="BL40">
        <v>6</v>
      </c>
      <c r="BM40">
        <v>6</v>
      </c>
      <c r="BN40" t="s">
        <v>233</v>
      </c>
      <c r="BO40" t="s">
        <v>233</v>
      </c>
      <c r="BP40" t="s">
        <v>233</v>
      </c>
      <c r="BQ40" t="s">
        <v>233</v>
      </c>
      <c r="BR40" t="s">
        <v>233</v>
      </c>
      <c r="BS40" t="s">
        <v>233</v>
      </c>
      <c r="BT40" t="s">
        <v>50</v>
      </c>
    </row>
    <row r="41" spans="1:72" x14ac:dyDescent="0.35">
      <c r="N41" s="132" t="e">
        <f t="shared" si="0"/>
        <v>#N/A</v>
      </c>
      <c r="O41" s="132" t="e">
        <f t="shared" si="1"/>
        <v>#N/A</v>
      </c>
      <c r="P41" s="132" t="e">
        <f t="shared" si="2"/>
        <v>#N/A</v>
      </c>
      <c r="Q41" s="132" t="e">
        <f t="shared" si="3"/>
        <v>#N/A</v>
      </c>
      <c r="R41" s="132" t="e">
        <f t="shared" si="4"/>
        <v>#N/A</v>
      </c>
      <c r="S41" s="132">
        <f t="shared" si="5"/>
        <v>36418</v>
      </c>
      <c r="T41" s="132" t="e">
        <f t="shared" si="6"/>
        <v>#N/A</v>
      </c>
      <c r="U41" s="132" t="e">
        <f t="shared" si="7"/>
        <v>#N/A</v>
      </c>
      <c r="V41" s="132" t="e">
        <f t="shared" si="8"/>
        <v>#N/A</v>
      </c>
      <c r="W41" s="132" t="e">
        <f t="shared" si="9"/>
        <v>#N/A</v>
      </c>
      <c r="X41" s="132" t="e">
        <f t="shared" si="10"/>
        <v>#N/A</v>
      </c>
      <c r="Y41" s="129">
        <v>36418</v>
      </c>
      <c r="Z41" s="128">
        <v>3</v>
      </c>
      <c r="AA41">
        <v>1</v>
      </c>
      <c r="AB41" s="128">
        <v>1</v>
      </c>
      <c r="AC41">
        <v>1</v>
      </c>
      <c r="AD41" s="128" t="s">
        <v>233</v>
      </c>
      <c r="AE41" t="s">
        <v>233</v>
      </c>
      <c r="AF41" s="128" t="s">
        <v>233</v>
      </c>
      <c r="AG41" t="s">
        <v>233</v>
      </c>
      <c r="AH41" s="128" t="s">
        <v>233</v>
      </c>
      <c r="AI41" t="s">
        <v>233</v>
      </c>
      <c r="AJ41" s="128" t="s">
        <v>233</v>
      </c>
      <c r="AK41" t="s">
        <v>233</v>
      </c>
      <c r="AN41" s="128" t="s">
        <v>233</v>
      </c>
      <c r="AO41" t="s">
        <v>233</v>
      </c>
      <c r="AP41" s="128" t="s">
        <v>233</v>
      </c>
      <c r="AQ41" t="s">
        <v>233</v>
      </c>
      <c r="AR41" s="128" t="s">
        <v>233</v>
      </c>
      <c r="AS41" t="s">
        <v>233</v>
      </c>
      <c r="AT41" s="128">
        <v>6</v>
      </c>
      <c r="AU41" t="s">
        <v>233</v>
      </c>
      <c r="AV41" s="128" t="s">
        <v>233</v>
      </c>
      <c r="AW41" t="s">
        <v>233</v>
      </c>
      <c r="AX41" t="s">
        <v>50</v>
      </c>
      <c r="AY41" s="132"/>
      <c r="AZ41">
        <v>36418</v>
      </c>
      <c r="BA41">
        <v>3</v>
      </c>
      <c r="BB41" t="s">
        <v>233</v>
      </c>
      <c r="BC41" t="s">
        <v>233</v>
      </c>
      <c r="BD41" t="s">
        <v>233</v>
      </c>
      <c r="BE41" t="s">
        <v>233</v>
      </c>
      <c r="BF41" t="s">
        <v>233</v>
      </c>
      <c r="BG41" t="s">
        <v>233</v>
      </c>
      <c r="BH41" t="s">
        <v>233</v>
      </c>
      <c r="BI41" t="s">
        <v>233</v>
      </c>
      <c r="BJ41" t="s">
        <v>233</v>
      </c>
      <c r="BK41" t="s">
        <v>233</v>
      </c>
      <c r="BL41" t="s">
        <v>233</v>
      </c>
      <c r="BM41" t="s">
        <v>233</v>
      </c>
      <c r="BN41" t="s">
        <v>233</v>
      </c>
      <c r="BO41" t="s">
        <v>233</v>
      </c>
      <c r="BP41">
        <v>6</v>
      </c>
      <c r="BQ41" t="s">
        <v>233</v>
      </c>
      <c r="BR41" t="s">
        <v>233</v>
      </c>
      <c r="BS41" t="s">
        <v>233</v>
      </c>
      <c r="BT41" t="s">
        <v>50</v>
      </c>
    </row>
    <row r="42" spans="1:72" x14ac:dyDescent="0.35">
      <c r="N42" s="132" t="e">
        <f t="shared" si="0"/>
        <v>#N/A</v>
      </c>
      <c r="O42" s="132" t="e">
        <f t="shared" si="1"/>
        <v>#N/A</v>
      </c>
      <c r="P42" s="132" t="e">
        <f t="shared" si="2"/>
        <v>#N/A</v>
      </c>
      <c r="Q42" s="132">
        <f t="shared" si="3"/>
        <v>36419</v>
      </c>
      <c r="R42" s="132" t="e">
        <f t="shared" si="4"/>
        <v>#N/A</v>
      </c>
      <c r="S42" s="132" t="e">
        <f t="shared" si="5"/>
        <v>#N/A</v>
      </c>
      <c r="T42" s="132" t="e">
        <f t="shared" si="6"/>
        <v>#N/A</v>
      </c>
      <c r="U42" s="132" t="e">
        <f t="shared" si="7"/>
        <v>#N/A</v>
      </c>
      <c r="V42" s="132" t="e">
        <f t="shared" si="8"/>
        <v>#N/A</v>
      </c>
      <c r="W42" s="132" t="e">
        <f t="shared" si="9"/>
        <v>#N/A</v>
      </c>
      <c r="X42" s="132" t="e">
        <f t="shared" si="10"/>
        <v>#N/A</v>
      </c>
      <c r="Y42" s="129">
        <v>36419</v>
      </c>
      <c r="Z42" s="128">
        <v>2</v>
      </c>
      <c r="AA42">
        <v>1</v>
      </c>
      <c r="AB42" s="128">
        <v>3</v>
      </c>
      <c r="AC42">
        <v>1</v>
      </c>
      <c r="AD42" s="128" t="s">
        <v>233</v>
      </c>
      <c r="AE42" t="s">
        <v>233</v>
      </c>
      <c r="AF42" s="128" t="s">
        <v>233</v>
      </c>
      <c r="AG42" t="s">
        <v>233</v>
      </c>
      <c r="AH42" s="128" t="s">
        <v>233</v>
      </c>
      <c r="AI42" t="s">
        <v>233</v>
      </c>
      <c r="AJ42" s="128" t="s">
        <v>233</v>
      </c>
      <c r="AK42" t="s">
        <v>233</v>
      </c>
      <c r="AN42" s="128" t="s">
        <v>233</v>
      </c>
      <c r="AO42" t="s">
        <v>233</v>
      </c>
      <c r="AP42" s="128" t="s">
        <v>233</v>
      </c>
      <c r="AQ42" t="s">
        <v>233</v>
      </c>
      <c r="AR42" s="128" t="s">
        <v>233</v>
      </c>
      <c r="AS42" t="s">
        <v>233</v>
      </c>
      <c r="AT42" s="128" t="s">
        <v>233</v>
      </c>
      <c r="AU42" t="s">
        <v>233</v>
      </c>
      <c r="AV42" s="128" t="s">
        <v>233</v>
      </c>
      <c r="AW42" t="s">
        <v>233</v>
      </c>
      <c r="AX42" t="s">
        <v>50</v>
      </c>
      <c r="AY42" s="132"/>
      <c r="AZ42">
        <v>36419</v>
      </c>
      <c r="BA42">
        <v>2</v>
      </c>
      <c r="BB42" t="s">
        <v>233</v>
      </c>
      <c r="BC42" t="s">
        <v>233</v>
      </c>
      <c r="BD42" t="s">
        <v>233</v>
      </c>
      <c r="BE42" t="s">
        <v>233</v>
      </c>
      <c r="BF42" t="s">
        <v>233</v>
      </c>
      <c r="BG42" t="s">
        <v>233</v>
      </c>
      <c r="BH42" t="s">
        <v>233</v>
      </c>
      <c r="BI42" t="s">
        <v>233</v>
      </c>
      <c r="BJ42" t="s">
        <v>233</v>
      </c>
      <c r="BK42" t="s">
        <v>233</v>
      </c>
      <c r="BL42" t="s">
        <v>233</v>
      </c>
      <c r="BM42" t="s">
        <v>233</v>
      </c>
      <c r="BN42" t="s">
        <v>233</v>
      </c>
      <c r="BO42" t="s">
        <v>233</v>
      </c>
      <c r="BP42" t="s">
        <v>233</v>
      </c>
      <c r="BQ42" t="s">
        <v>233</v>
      </c>
      <c r="BR42" t="s">
        <v>233</v>
      </c>
      <c r="BS42" t="s">
        <v>233</v>
      </c>
      <c r="BT42" t="s">
        <v>50</v>
      </c>
    </row>
    <row r="43" spans="1:72" x14ac:dyDescent="0.35">
      <c r="N43" s="132" t="e">
        <f t="shared" si="0"/>
        <v>#N/A</v>
      </c>
      <c r="O43" s="132" t="e">
        <f t="shared" si="1"/>
        <v>#N/A</v>
      </c>
      <c r="P43" s="132" t="e">
        <f t="shared" si="2"/>
        <v>#N/A</v>
      </c>
      <c r="Q43" s="132" t="e">
        <f t="shared" si="3"/>
        <v>#N/A</v>
      </c>
      <c r="R43" s="132" t="e">
        <f t="shared" si="4"/>
        <v>#N/A</v>
      </c>
      <c r="S43" s="132" t="e">
        <f t="shared" si="5"/>
        <v>#N/A</v>
      </c>
      <c r="T43" s="132">
        <f t="shared" si="6"/>
        <v>36581</v>
      </c>
      <c r="U43" s="132" t="e">
        <f t="shared" si="7"/>
        <v>#N/A</v>
      </c>
      <c r="V43" s="132" t="e">
        <f t="shared" si="8"/>
        <v>#N/A</v>
      </c>
      <c r="W43" s="132" t="e">
        <f t="shared" si="9"/>
        <v>#N/A</v>
      </c>
      <c r="X43" s="132" t="e">
        <f t="shared" si="10"/>
        <v>#N/A</v>
      </c>
      <c r="Y43" s="129">
        <v>36581</v>
      </c>
      <c r="Z43" s="128">
        <v>4</v>
      </c>
      <c r="AA43">
        <v>2</v>
      </c>
      <c r="AB43" s="128">
        <v>2</v>
      </c>
      <c r="AC43">
        <v>1</v>
      </c>
      <c r="AD43" s="128">
        <v>6</v>
      </c>
      <c r="AE43" t="s">
        <v>233</v>
      </c>
      <c r="AF43" s="128" t="s">
        <v>233</v>
      </c>
      <c r="AG43" t="s">
        <v>233</v>
      </c>
      <c r="AH43" s="128" t="s">
        <v>233</v>
      </c>
      <c r="AI43" t="s">
        <v>233</v>
      </c>
      <c r="AJ43" s="128" t="s">
        <v>233</v>
      </c>
      <c r="AK43" t="s">
        <v>233</v>
      </c>
      <c r="AN43" s="128" t="s">
        <v>233</v>
      </c>
      <c r="AO43" t="s">
        <v>233</v>
      </c>
      <c r="AP43" s="128">
        <v>6</v>
      </c>
      <c r="AQ43">
        <v>4</v>
      </c>
      <c r="AR43" s="128" t="s">
        <v>233</v>
      </c>
      <c r="AS43">
        <v>2</v>
      </c>
      <c r="AT43" s="128">
        <v>1</v>
      </c>
      <c r="AU43">
        <v>6</v>
      </c>
      <c r="AV43" s="128" t="s">
        <v>233</v>
      </c>
      <c r="AW43">
        <v>6</v>
      </c>
      <c r="AX43" t="s">
        <v>80</v>
      </c>
      <c r="AY43" s="132"/>
      <c r="AZ43">
        <v>36581</v>
      </c>
      <c r="BA43">
        <v>4</v>
      </c>
      <c r="BB43">
        <v>6</v>
      </c>
      <c r="BC43" t="s">
        <v>233</v>
      </c>
      <c r="BD43" t="s">
        <v>233</v>
      </c>
      <c r="BE43" t="s">
        <v>233</v>
      </c>
      <c r="BF43" t="s">
        <v>233</v>
      </c>
      <c r="BG43" t="s">
        <v>233</v>
      </c>
      <c r="BH43" t="s">
        <v>233</v>
      </c>
      <c r="BI43" t="s">
        <v>233</v>
      </c>
      <c r="BJ43" t="s">
        <v>233</v>
      </c>
      <c r="BK43" t="s">
        <v>233</v>
      </c>
      <c r="BL43">
        <v>6</v>
      </c>
      <c r="BM43">
        <v>4</v>
      </c>
      <c r="BN43" t="s">
        <v>233</v>
      </c>
      <c r="BO43">
        <v>2</v>
      </c>
      <c r="BP43">
        <v>1</v>
      </c>
      <c r="BQ43">
        <v>6</v>
      </c>
      <c r="BR43" t="s">
        <v>233</v>
      </c>
      <c r="BS43">
        <v>6</v>
      </c>
      <c r="BT43" t="s">
        <v>80</v>
      </c>
    </row>
    <row r="44" spans="1:72" x14ac:dyDescent="0.35">
      <c r="N44" s="132" t="e">
        <f t="shared" si="0"/>
        <v>#N/A</v>
      </c>
      <c r="O44" s="132" t="e">
        <f t="shared" si="1"/>
        <v>#N/A</v>
      </c>
      <c r="P44" s="132" t="e">
        <f t="shared" si="2"/>
        <v>#N/A</v>
      </c>
      <c r="Q44" s="132" t="e">
        <f t="shared" si="3"/>
        <v>#N/A</v>
      </c>
      <c r="R44" s="132" t="e">
        <f t="shared" si="4"/>
        <v>#N/A</v>
      </c>
      <c r="S44" s="132" t="e">
        <f t="shared" si="5"/>
        <v>#N/A</v>
      </c>
      <c r="T44" s="132">
        <f t="shared" si="6"/>
        <v>37127</v>
      </c>
      <c r="U44" s="132" t="e">
        <f t="shared" si="7"/>
        <v>#N/A</v>
      </c>
      <c r="V44" s="132" t="e">
        <f t="shared" si="8"/>
        <v>#N/A</v>
      </c>
      <c r="W44" s="132" t="e">
        <f t="shared" si="9"/>
        <v>#N/A</v>
      </c>
      <c r="X44" s="132" t="e">
        <f t="shared" si="10"/>
        <v>#N/A</v>
      </c>
      <c r="Y44" s="129">
        <v>37127</v>
      </c>
      <c r="Z44" s="128">
        <v>4</v>
      </c>
      <c r="AA44">
        <v>1</v>
      </c>
      <c r="AB44" s="128">
        <v>2</v>
      </c>
      <c r="AC44">
        <v>1</v>
      </c>
      <c r="AD44" s="128">
        <v>2</v>
      </c>
      <c r="AE44" t="s">
        <v>233</v>
      </c>
      <c r="AF44" s="128" t="s">
        <v>233</v>
      </c>
      <c r="AG44" t="s">
        <v>233</v>
      </c>
      <c r="AH44" s="128" t="s">
        <v>99</v>
      </c>
      <c r="AI44" t="s">
        <v>100</v>
      </c>
      <c r="AJ44" s="128" t="s">
        <v>233</v>
      </c>
      <c r="AK44" t="s">
        <v>233</v>
      </c>
      <c r="AN44" s="128" t="s">
        <v>233</v>
      </c>
      <c r="AO44">
        <v>2</v>
      </c>
      <c r="AP44" s="128">
        <v>6</v>
      </c>
      <c r="AQ44">
        <v>4</v>
      </c>
      <c r="AR44" s="128" t="s">
        <v>233</v>
      </c>
      <c r="AS44" t="s">
        <v>233</v>
      </c>
      <c r="AT44" s="128">
        <v>6</v>
      </c>
      <c r="AU44">
        <v>6</v>
      </c>
      <c r="AV44" s="128" t="s">
        <v>233</v>
      </c>
      <c r="AW44">
        <v>6</v>
      </c>
      <c r="AX44" t="s">
        <v>58</v>
      </c>
      <c r="AY44" s="132"/>
      <c r="AZ44">
        <v>37127</v>
      </c>
      <c r="BA44">
        <v>4</v>
      </c>
      <c r="BB44">
        <v>2</v>
      </c>
      <c r="BC44" t="s">
        <v>233</v>
      </c>
      <c r="BD44" t="s">
        <v>233</v>
      </c>
      <c r="BE44" t="s">
        <v>233</v>
      </c>
      <c r="BF44" t="s">
        <v>99</v>
      </c>
      <c r="BG44" t="s">
        <v>100</v>
      </c>
      <c r="BH44" t="s">
        <v>233</v>
      </c>
      <c r="BI44" t="s">
        <v>233</v>
      </c>
      <c r="BJ44" t="s">
        <v>233</v>
      </c>
      <c r="BK44">
        <v>2</v>
      </c>
      <c r="BL44">
        <v>6</v>
      </c>
      <c r="BM44">
        <v>4</v>
      </c>
      <c r="BN44" t="s">
        <v>233</v>
      </c>
      <c r="BO44" t="s">
        <v>233</v>
      </c>
      <c r="BP44">
        <v>6</v>
      </c>
      <c r="BQ44">
        <v>6</v>
      </c>
      <c r="BR44" t="s">
        <v>233</v>
      </c>
      <c r="BS44">
        <v>6</v>
      </c>
      <c r="BT44" t="s">
        <v>58</v>
      </c>
    </row>
    <row r="45" spans="1:72" x14ac:dyDescent="0.35">
      <c r="N45" s="132" t="e">
        <f t="shared" si="0"/>
        <v>#N/A</v>
      </c>
      <c r="O45" s="132">
        <f t="shared" si="1"/>
        <v>37276</v>
      </c>
      <c r="P45" s="132" t="e">
        <f t="shared" si="2"/>
        <v>#N/A</v>
      </c>
      <c r="Q45" s="132" t="e">
        <f t="shared" si="3"/>
        <v>#N/A</v>
      </c>
      <c r="R45" s="132" t="e">
        <f t="shared" si="4"/>
        <v>#N/A</v>
      </c>
      <c r="S45" s="132" t="e">
        <f t="shared" si="5"/>
        <v>#N/A</v>
      </c>
      <c r="T45" s="132" t="e">
        <f t="shared" si="6"/>
        <v>#N/A</v>
      </c>
      <c r="U45" s="132" t="e">
        <f t="shared" si="7"/>
        <v>#N/A</v>
      </c>
      <c r="V45" s="132" t="e">
        <f t="shared" si="8"/>
        <v>#N/A</v>
      </c>
      <c r="W45" s="132" t="e">
        <f t="shared" si="9"/>
        <v>#N/A</v>
      </c>
      <c r="X45" s="132" t="e">
        <f t="shared" si="10"/>
        <v>#N/A</v>
      </c>
      <c r="Y45" s="129">
        <v>37276</v>
      </c>
      <c r="Z45" s="128">
        <v>4</v>
      </c>
      <c r="AA45" t="s">
        <v>474</v>
      </c>
      <c r="AB45" s="128">
        <v>4</v>
      </c>
      <c r="AC45">
        <v>3</v>
      </c>
      <c r="AD45" s="128" t="s">
        <v>233</v>
      </c>
      <c r="AE45" t="s">
        <v>233</v>
      </c>
      <c r="AF45" s="128" t="s">
        <v>233</v>
      </c>
      <c r="AG45" t="s">
        <v>233</v>
      </c>
      <c r="AH45" s="128" t="s">
        <v>233</v>
      </c>
      <c r="AI45" t="s">
        <v>233</v>
      </c>
      <c r="AJ45" s="128" t="s">
        <v>233</v>
      </c>
      <c r="AK45" t="s">
        <v>233</v>
      </c>
      <c r="AN45" s="128" t="s">
        <v>233</v>
      </c>
      <c r="AO45" t="s">
        <v>233</v>
      </c>
      <c r="AP45" s="128" t="s">
        <v>233</v>
      </c>
      <c r="AQ45" t="s">
        <v>233</v>
      </c>
      <c r="AR45" s="128" t="s">
        <v>233</v>
      </c>
      <c r="AS45" t="s">
        <v>233</v>
      </c>
      <c r="AT45" s="128" t="s">
        <v>233</v>
      </c>
      <c r="AU45" t="s">
        <v>233</v>
      </c>
      <c r="AV45" s="128" t="s">
        <v>233</v>
      </c>
      <c r="AW45" t="s">
        <v>233</v>
      </c>
      <c r="AX45" t="s">
        <v>50</v>
      </c>
      <c r="AY45" s="132"/>
      <c r="AZ45">
        <v>37276</v>
      </c>
      <c r="BA45">
        <v>4</v>
      </c>
      <c r="BB45" t="s">
        <v>233</v>
      </c>
      <c r="BC45" t="s">
        <v>233</v>
      </c>
      <c r="BD45" t="s">
        <v>233</v>
      </c>
      <c r="BE45" t="s">
        <v>233</v>
      </c>
      <c r="BF45" t="s">
        <v>233</v>
      </c>
      <c r="BG45" t="s">
        <v>233</v>
      </c>
      <c r="BH45" t="s">
        <v>233</v>
      </c>
      <c r="BI45" t="s">
        <v>233</v>
      </c>
      <c r="BJ45" t="s">
        <v>233</v>
      </c>
      <c r="BK45" t="s">
        <v>233</v>
      </c>
      <c r="BL45" t="s">
        <v>233</v>
      </c>
      <c r="BM45" t="s">
        <v>233</v>
      </c>
      <c r="BN45" t="s">
        <v>233</v>
      </c>
      <c r="BO45" t="s">
        <v>233</v>
      </c>
      <c r="BP45" t="s">
        <v>233</v>
      </c>
      <c r="BQ45" t="s">
        <v>233</v>
      </c>
      <c r="BR45" t="s">
        <v>233</v>
      </c>
      <c r="BS45" t="s">
        <v>233</v>
      </c>
      <c r="BT45" t="s">
        <v>50</v>
      </c>
    </row>
    <row r="46" spans="1:72" x14ac:dyDescent="0.35">
      <c r="N46" s="132" t="e">
        <f t="shared" si="0"/>
        <v>#N/A</v>
      </c>
      <c r="O46" s="132" t="e">
        <f t="shared" si="1"/>
        <v>#N/A</v>
      </c>
      <c r="P46" s="132" t="e">
        <f t="shared" si="2"/>
        <v>#N/A</v>
      </c>
      <c r="Q46" s="132" t="e">
        <f t="shared" si="3"/>
        <v>#N/A</v>
      </c>
      <c r="R46" s="132" t="e">
        <f t="shared" si="4"/>
        <v>#N/A</v>
      </c>
      <c r="S46" s="132" t="e">
        <f t="shared" si="5"/>
        <v>#N/A</v>
      </c>
      <c r="T46" s="132">
        <f t="shared" si="6"/>
        <v>37558</v>
      </c>
      <c r="U46" s="132" t="e">
        <f t="shared" si="7"/>
        <v>#N/A</v>
      </c>
      <c r="V46" s="132" t="e">
        <f t="shared" si="8"/>
        <v>#N/A</v>
      </c>
      <c r="W46" s="132" t="e">
        <f t="shared" si="9"/>
        <v>#N/A</v>
      </c>
      <c r="X46" s="132" t="e">
        <f t="shared" si="10"/>
        <v>#N/A</v>
      </c>
      <c r="Y46" s="129">
        <v>37558</v>
      </c>
      <c r="Z46" s="128">
        <v>2</v>
      </c>
      <c r="AA46">
        <v>1</v>
      </c>
      <c r="AB46" s="128">
        <v>2</v>
      </c>
      <c r="AC46">
        <v>1</v>
      </c>
      <c r="AD46" s="128">
        <v>1</v>
      </c>
      <c r="AE46" t="s">
        <v>233</v>
      </c>
      <c r="AF46" s="128" t="s">
        <v>233</v>
      </c>
      <c r="AG46" t="s">
        <v>233</v>
      </c>
      <c r="AH46" s="128" t="s">
        <v>233</v>
      </c>
      <c r="AI46" t="s">
        <v>233</v>
      </c>
      <c r="AJ46" s="128" t="s">
        <v>233</v>
      </c>
      <c r="AK46" t="s">
        <v>233</v>
      </c>
      <c r="AN46" s="128" t="s">
        <v>233</v>
      </c>
      <c r="AO46" t="s">
        <v>233</v>
      </c>
      <c r="AP46" s="128">
        <v>6</v>
      </c>
      <c r="AQ46">
        <v>5</v>
      </c>
      <c r="AR46" s="128" t="s">
        <v>233</v>
      </c>
      <c r="AS46" t="s">
        <v>233</v>
      </c>
      <c r="AT46" s="128" t="s">
        <v>233</v>
      </c>
      <c r="AU46" t="s">
        <v>233</v>
      </c>
      <c r="AV46" s="128" t="s">
        <v>233</v>
      </c>
      <c r="AW46" t="s">
        <v>233</v>
      </c>
      <c r="AX46" t="s">
        <v>50</v>
      </c>
      <c r="AY46" s="132"/>
      <c r="AZ46">
        <v>37558</v>
      </c>
      <c r="BA46">
        <v>2</v>
      </c>
      <c r="BB46">
        <v>1</v>
      </c>
      <c r="BC46" t="s">
        <v>233</v>
      </c>
      <c r="BD46" t="s">
        <v>233</v>
      </c>
      <c r="BE46" t="s">
        <v>233</v>
      </c>
      <c r="BF46" t="s">
        <v>233</v>
      </c>
      <c r="BG46" t="s">
        <v>233</v>
      </c>
      <c r="BH46" t="s">
        <v>233</v>
      </c>
      <c r="BI46" t="s">
        <v>233</v>
      </c>
      <c r="BJ46" t="s">
        <v>233</v>
      </c>
      <c r="BK46" t="s">
        <v>233</v>
      </c>
      <c r="BL46">
        <v>6</v>
      </c>
      <c r="BM46">
        <v>5</v>
      </c>
      <c r="BN46" t="s">
        <v>233</v>
      </c>
      <c r="BO46" t="s">
        <v>233</v>
      </c>
      <c r="BP46" t="s">
        <v>233</v>
      </c>
      <c r="BQ46" t="s">
        <v>233</v>
      </c>
      <c r="BR46" t="s">
        <v>233</v>
      </c>
      <c r="BS46" t="s">
        <v>233</v>
      </c>
      <c r="BT46" t="s">
        <v>50</v>
      </c>
    </row>
    <row r="47" spans="1:72" x14ac:dyDescent="0.35">
      <c r="N47" s="132" t="e">
        <f t="shared" si="0"/>
        <v>#N/A</v>
      </c>
      <c r="O47" s="132" t="e">
        <f t="shared" si="1"/>
        <v>#N/A</v>
      </c>
      <c r="P47" s="132" t="e">
        <f t="shared" si="2"/>
        <v>#N/A</v>
      </c>
      <c r="Q47" s="132" t="e">
        <f t="shared" si="3"/>
        <v>#N/A</v>
      </c>
      <c r="R47" s="132" t="e">
        <f t="shared" si="4"/>
        <v>#N/A</v>
      </c>
      <c r="S47" s="132" t="e">
        <f t="shared" si="5"/>
        <v>#N/A</v>
      </c>
      <c r="T47" s="132">
        <f t="shared" si="6"/>
        <v>37559</v>
      </c>
      <c r="U47" s="132" t="e">
        <f t="shared" si="7"/>
        <v>#N/A</v>
      </c>
      <c r="V47" s="132" t="e">
        <f t="shared" si="8"/>
        <v>#N/A</v>
      </c>
      <c r="W47" s="132" t="e">
        <f t="shared" si="9"/>
        <v>#N/A</v>
      </c>
      <c r="X47" s="132" t="e">
        <f t="shared" si="10"/>
        <v>#N/A</v>
      </c>
      <c r="Y47" s="129">
        <v>37559</v>
      </c>
      <c r="Z47" s="128">
        <v>3</v>
      </c>
      <c r="AA47">
        <v>1</v>
      </c>
      <c r="AB47" s="128">
        <v>2</v>
      </c>
      <c r="AC47">
        <v>1</v>
      </c>
      <c r="AD47" s="128">
        <v>1</v>
      </c>
      <c r="AE47">
        <v>1</v>
      </c>
      <c r="AF47" s="128" t="s">
        <v>233</v>
      </c>
      <c r="AG47" t="s">
        <v>233</v>
      </c>
      <c r="AH47" s="128" t="s">
        <v>233</v>
      </c>
      <c r="AI47" t="s">
        <v>233</v>
      </c>
      <c r="AJ47" s="128" t="s">
        <v>233</v>
      </c>
      <c r="AK47" t="s">
        <v>233</v>
      </c>
      <c r="AN47" s="128" t="s">
        <v>233</v>
      </c>
      <c r="AO47">
        <v>2</v>
      </c>
      <c r="AP47" s="128">
        <v>6</v>
      </c>
      <c r="AQ47">
        <v>4</v>
      </c>
      <c r="AR47" s="128" t="s">
        <v>233</v>
      </c>
      <c r="AS47">
        <v>3</v>
      </c>
      <c r="AT47" s="128" t="s">
        <v>233</v>
      </c>
      <c r="AU47" t="s">
        <v>233</v>
      </c>
      <c r="AV47" s="128" t="s">
        <v>233</v>
      </c>
      <c r="AW47" t="s">
        <v>233</v>
      </c>
      <c r="AX47" t="s">
        <v>50</v>
      </c>
      <c r="AY47" s="132"/>
      <c r="AZ47">
        <v>37559</v>
      </c>
      <c r="BA47">
        <v>3</v>
      </c>
      <c r="BB47">
        <v>1</v>
      </c>
      <c r="BC47">
        <v>1</v>
      </c>
      <c r="BD47" t="s">
        <v>233</v>
      </c>
      <c r="BE47" t="s">
        <v>233</v>
      </c>
      <c r="BF47" t="s">
        <v>233</v>
      </c>
      <c r="BG47" t="s">
        <v>233</v>
      </c>
      <c r="BH47" t="s">
        <v>233</v>
      </c>
      <c r="BI47" t="s">
        <v>233</v>
      </c>
      <c r="BJ47" t="s">
        <v>233</v>
      </c>
      <c r="BK47">
        <v>2</v>
      </c>
      <c r="BL47">
        <v>6</v>
      </c>
      <c r="BM47">
        <v>4</v>
      </c>
      <c r="BN47" t="s">
        <v>233</v>
      </c>
      <c r="BO47">
        <v>3</v>
      </c>
      <c r="BP47" t="s">
        <v>233</v>
      </c>
      <c r="BQ47" t="s">
        <v>233</v>
      </c>
      <c r="BR47" t="s">
        <v>233</v>
      </c>
      <c r="BS47" t="s">
        <v>233</v>
      </c>
      <c r="BT47" t="s">
        <v>50</v>
      </c>
    </row>
    <row r="48" spans="1:72" x14ac:dyDescent="0.35">
      <c r="N48" s="132" t="e">
        <f t="shared" si="0"/>
        <v>#N/A</v>
      </c>
      <c r="O48" s="132" t="e">
        <f t="shared" si="1"/>
        <v>#N/A</v>
      </c>
      <c r="P48" s="132" t="e">
        <f t="shared" si="2"/>
        <v>#N/A</v>
      </c>
      <c r="Q48" s="132" t="e">
        <f t="shared" si="3"/>
        <v>#N/A</v>
      </c>
      <c r="R48" s="132">
        <f t="shared" si="4"/>
        <v>38582</v>
      </c>
      <c r="S48" s="132" t="e">
        <f t="shared" si="5"/>
        <v>#N/A</v>
      </c>
      <c r="T48" s="132" t="e">
        <f t="shared" si="6"/>
        <v>#N/A</v>
      </c>
      <c r="U48" s="132" t="e">
        <f t="shared" si="7"/>
        <v>#N/A</v>
      </c>
      <c r="V48" s="132" t="e">
        <f t="shared" si="8"/>
        <v>#N/A</v>
      </c>
      <c r="W48" s="132" t="e">
        <f t="shared" si="9"/>
        <v>#N/A</v>
      </c>
      <c r="X48" s="132" t="e">
        <f t="shared" si="10"/>
        <v>#N/A</v>
      </c>
      <c r="Y48" s="129">
        <v>38582</v>
      </c>
      <c r="Z48" s="128">
        <v>4</v>
      </c>
      <c r="AA48">
        <v>1</v>
      </c>
      <c r="AB48" s="128">
        <v>2</v>
      </c>
      <c r="AC48">
        <v>1</v>
      </c>
      <c r="AD48" s="128" t="s">
        <v>233</v>
      </c>
      <c r="AE48" t="s">
        <v>233</v>
      </c>
      <c r="AF48" s="128" t="s">
        <v>233</v>
      </c>
      <c r="AG48" t="s">
        <v>233</v>
      </c>
      <c r="AH48" s="128" t="s">
        <v>233</v>
      </c>
      <c r="AI48" t="s">
        <v>233</v>
      </c>
      <c r="AJ48" s="128" t="s">
        <v>233</v>
      </c>
      <c r="AK48" t="s">
        <v>233</v>
      </c>
      <c r="AN48" s="128" t="s">
        <v>233</v>
      </c>
      <c r="AO48" t="s">
        <v>233</v>
      </c>
      <c r="AP48" s="128" t="s">
        <v>233</v>
      </c>
      <c r="AQ48" t="s">
        <v>233</v>
      </c>
      <c r="AR48" s="128" t="s">
        <v>233</v>
      </c>
      <c r="AS48" t="s">
        <v>233</v>
      </c>
      <c r="AT48" s="128" t="s">
        <v>233</v>
      </c>
      <c r="AU48" t="s">
        <v>233</v>
      </c>
      <c r="AV48" s="128" t="s">
        <v>233</v>
      </c>
      <c r="AW48" t="s">
        <v>233</v>
      </c>
      <c r="AX48" t="s">
        <v>50</v>
      </c>
      <c r="AY48" s="132"/>
      <c r="AZ48">
        <v>38582</v>
      </c>
      <c r="BA48">
        <v>4</v>
      </c>
      <c r="BB48" t="s">
        <v>233</v>
      </c>
      <c r="BC48" t="s">
        <v>233</v>
      </c>
      <c r="BD48" t="s">
        <v>233</v>
      </c>
      <c r="BE48" t="s">
        <v>233</v>
      </c>
      <c r="BF48" t="s">
        <v>233</v>
      </c>
      <c r="BG48" t="s">
        <v>233</v>
      </c>
      <c r="BH48" t="s">
        <v>233</v>
      </c>
      <c r="BI48" t="s">
        <v>233</v>
      </c>
      <c r="BJ48" t="s">
        <v>233</v>
      </c>
      <c r="BK48" t="s">
        <v>233</v>
      </c>
      <c r="BL48" t="s">
        <v>233</v>
      </c>
      <c r="BM48" t="s">
        <v>233</v>
      </c>
      <c r="BN48" t="s">
        <v>233</v>
      </c>
      <c r="BO48" t="s">
        <v>233</v>
      </c>
      <c r="BP48" t="s">
        <v>233</v>
      </c>
      <c r="BQ48" t="s">
        <v>233</v>
      </c>
      <c r="BR48" t="s">
        <v>233</v>
      </c>
      <c r="BS48" t="s">
        <v>233</v>
      </c>
      <c r="BT48" t="s">
        <v>50</v>
      </c>
    </row>
    <row r="49" spans="14:72" x14ac:dyDescent="0.35">
      <c r="N49" s="132" t="e">
        <f t="shared" si="0"/>
        <v>#N/A</v>
      </c>
      <c r="O49" s="132" t="e">
        <f t="shared" si="1"/>
        <v>#N/A</v>
      </c>
      <c r="P49" s="132" t="e">
        <f t="shared" si="2"/>
        <v>#N/A</v>
      </c>
      <c r="Q49" s="132" t="e">
        <f t="shared" si="3"/>
        <v>#N/A</v>
      </c>
      <c r="R49" s="132" t="e">
        <f t="shared" si="4"/>
        <v>#N/A</v>
      </c>
      <c r="S49" s="132" t="e">
        <f t="shared" si="5"/>
        <v>#N/A</v>
      </c>
      <c r="T49" s="132" t="e">
        <f t="shared" si="6"/>
        <v>#N/A</v>
      </c>
      <c r="U49" s="132" t="e">
        <f t="shared" si="7"/>
        <v>#N/A</v>
      </c>
      <c r="V49" s="132" t="e">
        <f t="shared" si="8"/>
        <v>#N/A</v>
      </c>
      <c r="W49" s="132">
        <f t="shared" si="9"/>
        <v>38645</v>
      </c>
      <c r="X49" s="132" t="e">
        <f t="shared" si="10"/>
        <v>#N/A</v>
      </c>
      <c r="Y49" s="129">
        <v>38645</v>
      </c>
      <c r="Z49" s="128">
        <v>0</v>
      </c>
      <c r="AA49">
        <v>1</v>
      </c>
      <c r="AB49" s="128">
        <v>0</v>
      </c>
      <c r="AC49">
        <v>0</v>
      </c>
      <c r="AD49" s="128" t="s">
        <v>233</v>
      </c>
      <c r="AE49" t="s">
        <v>233</v>
      </c>
      <c r="AF49" s="128" t="s">
        <v>233</v>
      </c>
      <c r="AG49" t="s">
        <v>233</v>
      </c>
      <c r="AH49" s="128" t="s">
        <v>233</v>
      </c>
      <c r="AI49" t="s">
        <v>233</v>
      </c>
      <c r="AJ49" s="128" t="s">
        <v>233</v>
      </c>
      <c r="AK49" t="s">
        <v>233</v>
      </c>
      <c r="AN49" s="128" t="s">
        <v>233</v>
      </c>
      <c r="AO49" t="s">
        <v>233</v>
      </c>
      <c r="AP49" s="128">
        <v>6</v>
      </c>
      <c r="AQ49" t="s">
        <v>233</v>
      </c>
      <c r="AR49" s="128" t="s">
        <v>233</v>
      </c>
      <c r="AS49">
        <v>1</v>
      </c>
      <c r="AT49" s="128">
        <v>6</v>
      </c>
      <c r="AU49">
        <v>6</v>
      </c>
      <c r="AV49" s="128" t="s">
        <v>233</v>
      </c>
      <c r="AW49" t="s">
        <v>233</v>
      </c>
      <c r="AX49" t="s">
        <v>50</v>
      </c>
      <c r="AY49" s="132"/>
      <c r="AZ49">
        <v>38645</v>
      </c>
      <c r="BA49">
        <v>0</v>
      </c>
      <c r="BB49" t="s">
        <v>233</v>
      </c>
      <c r="BC49" t="s">
        <v>233</v>
      </c>
      <c r="BD49" t="s">
        <v>233</v>
      </c>
      <c r="BE49" t="s">
        <v>233</v>
      </c>
      <c r="BF49" t="s">
        <v>233</v>
      </c>
      <c r="BG49" t="s">
        <v>233</v>
      </c>
      <c r="BH49" t="s">
        <v>233</v>
      </c>
      <c r="BI49" t="s">
        <v>233</v>
      </c>
      <c r="BJ49" t="s">
        <v>233</v>
      </c>
      <c r="BK49" t="s">
        <v>233</v>
      </c>
      <c r="BL49">
        <v>6</v>
      </c>
      <c r="BM49" t="s">
        <v>233</v>
      </c>
      <c r="BN49" t="s">
        <v>233</v>
      </c>
      <c r="BO49">
        <v>1</v>
      </c>
      <c r="BP49">
        <v>6</v>
      </c>
      <c r="BQ49">
        <v>6</v>
      </c>
      <c r="BR49" t="s">
        <v>233</v>
      </c>
      <c r="BS49" t="s">
        <v>233</v>
      </c>
      <c r="BT49" t="s">
        <v>50</v>
      </c>
    </row>
    <row r="50" spans="14:72" x14ac:dyDescent="0.35">
      <c r="N50" s="132" t="e">
        <f t="shared" si="0"/>
        <v>#N/A</v>
      </c>
      <c r="O50" s="132" t="e">
        <f t="shared" si="1"/>
        <v>#N/A</v>
      </c>
      <c r="P50" s="132" t="e">
        <f t="shared" si="2"/>
        <v>#N/A</v>
      </c>
      <c r="Q50" s="132" t="e">
        <f t="shared" si="3"/>
        <v>#N/A</v>
      </c>
      <c r="R50" s="132" t="e">
        <f t="shared" si="4"/>
        <v>#N/A</v>
      </c>
      <c r="S50" s="132" t="e">
        <f t="shared" si="5"/>
        <v>#N/A</v>
      </c>
      <c r="T50" s="132">
        <f t="shared" si="6"/>
        <v>38792</v>
      </c>
      <c r="U50" s="132" t="e">
        <f t="shared" si="7"/>
        <v>#N/A</v>
      </c>
      <c r="V50" s="132" t="e">
        <f t="shared" si="8"/>
        <v>#N/A</v>
      </c>
      <c r="W50" s="132" t="e">
        <f t="shared" si="9"/>
        <v>#N/A</v>
      </c>
      <c r="X50" s="132" t="e">
        <f t="shared" si="10"/>
        <v>#N/A</v>
      </c>
      <c r="Y50" s="129">
        <v>38792</v>
      </c>
      <c r="Z50" s="128">
        <v>3</v>
      </c>
      <c r="AA50">
        <v>1</v>
      </c>
      <c r="AB50" s="128">
        <v>2</v>
      </c>
      <c r="AC50">
        <v>1</v>
      </c>
      <c r="AD50" s="128">
        <v>2</v>
      </c>
      <c r="AE50">
        <v>1</v>
      </c>
      <c r="AF50" s="128">
        <v>1</v>
      </c>
      <c r="AG50">
        <v>1</v>
      </c>
      <c r="AH50" s="128">
        <v>3</v>
      </c>
      <c r="AI50">
        <v>1</v>
      </c>
      <c r="AJ50" s="128">
        <v>1</v>
      </c>
      <c r="AK50" t="s">
        <v>233</v>
      </c>
      <c r="AN50" s="128">
        <v>1</v>
      </c>
      <c r="AO50">
        <v>6</v>
      </c>
      <c r="AP50" s="128">
        <v>6</v>
      </c>
      <c r="AQ50">
        <v>5</v>
      </c>
      <c r="AR50" s="128">
        <v>4</v>
      </c>
      <c r="AS50">
        <v>4</v>
      </c>
      <c r="AT50" s="128">
        <v>5</v>
      </c>
      <c r="AU50">
        <v>6</v>
      </c>
      <c r="AV50" s="128" t="s">
        <v>233</v>
      </c>
      <c r="AW50">
        <v>6</v>
      </c>
      <c r="AX50" t="s">
        <v>58</v>
      </c>
      <c r="AY50" s="132"/>
      <c r="AZ50">
        <v>38792</v>
      </c>
      <c r="BA50">
        <v>3</v>
      </c>
      <c r="BB50">
        <v>2</v>
      </c>
      <c r="BC50">
        <v>1</v>
      </c>
      <c r="BD50">
        <v>1</v>
      </c>
      <c r="BE50">
        <v>1</v>
      </c>
      <c r="BF50">
        <v>3</v>
      </c>
      <c r="BG50">
        <v>1</v>
      </c>
      <c r="BH50">
        <v>1</v>
      </c>
      <c r="BI50" t="s">
        <v>233</v>
      </c>
      <c r="BJ50">
        <v>1</v>
      </c>
      <c r="BK50">
        <v>6</v>
      </c>
      <c r="BL50">
        <v>6</v>
      </c>
      <c r="BM50">
        <v>5</v>
      </c>
      <c r="BN50">
        <v>4</v>
      </c>
      <c r="BO50">
        <v>4</v>
      </c>
      <c r="BP50">
        <v>5</v>
      </c>
      <c r="BQ50">
        <v>6</v>
      </c>
      <c r="BR50" t="s">
        <v>233</v>
      </c>
      <c r="BS50">
        <v>6</v>
      </c>
      <c r="BT50" t="s">
        <v>58</v>
      </c>
    </row>
    <row r="51" spans="14:72" x14ac:dyDescent="0.35">
      <c r="N51" s="132" t="e">
        <f t="shared" si="0"/>
        <v>#N/A</v>
      </c>
      <c r="O51" s="132" t="e">
        <f t="shared" si="1"/>
        <v>#N/A</v>
      </c>
      <c r="P51" s="132" t="e">
        <f t="shared" si="2"/>
        <v>#N/A</v>
      </c>
      <c r="Q51" s="132" t="e">
        <f t="shared" si="3"/>
        <v>#N/A</v>
      </c>
      <c r="R51" s="132" t="e">
        <f t="shared" si="4"/>
        <v>#N/A</v>
      </c>
      <c r="S51" s="132" t="e">
        <f t="shared" si="5"/>
        <v>#N/A</v>
      </c>
      <c r="T51" s="132">
        <f t="shared" si="6"/>
        <v>38792</v>
      </c>
      <c r="U51" s="132" t="e">
        <f t="shared" si="7"/>
        <v>#N/A</v>
      </c>
      <c r="V51" s="132" t="e">
        <f t="shared" si="8"/>
        <v>#N/A</v>
      </c>
      <c r="W51" s="132" t="e">
        <f t="shared" si="9"/>
        <v>#N/A</v>
      </c>
      <c r="X51" s="132" t="e">
        <f t="shared" si="10"/>
        <v>#N/A</v>
      </c>
      <c r="Y51" s="129">
        <v>38792</v>
      </c>
      <c r="Z51" s="128">
        <v>3</v>
      </c>
      <c r="AA51">
        <v>1</v>
      </c>
      <c r="AB51" s="128">
        <v>2</v>
      </c>
      <c r="AC51">
        <v>1</v>
      </c>
      <c r="AD51" s="128">
        <v>2</v>
      </c>
      <c r="AE51">
        <v>1</v>
      </c>
      <c r="AF51" s="128">
        <v>1</v>
      </c>
      <c r="AG51">
        <v>1</v>
      </c>
      <c r="AH51" s="128">
        <v>3</v>
      </c>
      <c r="AI51">
        <v>1</v>
      </c>
      <c r="AJ51" s="128">
        <v>2</v>
      </c>
      <c r="AK51">
        <v>1</v>
      </c>
      <c r="AN51" s="128">
        <v>1</v>
      </c>
      <c r="AO51">
        <v>6</v>
      </c>
      <c r="AP51" s="128">
        <v>6</v>
      </c>
      <c r="AQ51">
        <v>5</v>
      </c>
      <c r="AR51" s="128">
        <v>4</v>
      </c>
      <c r="AS51">
        <v>3</v>
      </c>
      <c r="AT51" s="128">
        <v>5</v>
      </c>
      <c r="AU51">
        <v>6</v>
      </c>
      <c r="AV51" s="128" t="s">
        <v>233</v>
      </c>
      <c r="AW51">
        <v>6</v>
      </c>
      <c r="AX51" t="s">
        <v>58</v>
      </c>
      <c r="AY51" s="132"/>
      <c r="AZ51">
        <v>38792</v>
      </c>
      <c r="BA51">
        <v>3</v>
      </c>
      <c r="BB51">
        <v>2</v>
      </c>
      <c r="BC51">
        <v>1</v>
      </c>
      <c r="BD51">
        <v>1</v>
      </c>
      <c r="BE51">
        <v>1</v>
      </c>
      <c r="BF51">
        <v>3</v>
      </c>
      <c r="BG51">
        <v>1</v>
      </c>
      <c r="BH51">
        <v>2</v>
      </c>
      <c r="BI51">
        <v>1</v>
      </c>
      <c r="BJ51">
        <v>1</v>
      </c>
      <c r="BK51">
        <v>6</v>
      </c>
      <c r="BL51">
        <v>6</v>
      </c>
      <c r="BM51">
        <v>5</v>
      </c>
      <c r="BN51">
        <v>4</v>
      </c>
      <c r="BO51">
        <v>3</v>
      </c>
      <c r="BP51">
        <v>5</v>
      </c>
      <c r="BQ51">
        <v>6</v>
      </c>
      <c r="BR51" t="s">
        <v>233</v>
      </c>
      <c r="BS51">
        <v>6</v>
      </c>
      <c r="BT51" t="s">
        <v>58</v>
      </c>
    </row>
    <row r="52" spans="14:72" x14ac:dyDescent="0.35">
      <c r="N52" s="132" t="e">
        <f t="shared" si="0"/>
        <v>#N/A</v>
      </c>
      <c r="O52" s="132" t="e">
        <f t="shared" si="1"/>
        <v>#N/A</v>
      </c>
      <c r="P52" s="132" t="e">
        <f t="shared" si="2"/>
        <v>#N/A</v>
      </c>
      <c r="Q52" s="132" t="e">
        <f t="shared" si="3"/>
        <v>#N/A</v>
      </c>
      <c r="R52" s="132" t="e">
        <f t="shared" si="4"/>
        <v>#N/A</v>
      </c>
      <c r="S52" s="132">
        <f t="shared" si="5"/>
        <v>39142</v>
      </c>
      <c r="T52" s="132" t="e">
        <f t="shared" si="6"/>
        <v>#N/A</v>
      </c>
      <c r="U52" s="132" t="e">
        <f t="shared" si="7"/>
        <v>#N/A</v>
      </c>
      <c r="V52" s="132" t="e">
        <f t="shared" si="8"/>
        <v>#N/A</v>
      </c>
      <c r="W52" s="132" t="e">
        <f t="shared" si="9"/>
        <v>#N/A</v>
      </c>
      <c r="X52" s="132" t="e">
        <f t="shared" si="10"/>
        <v>#N/A</v>
      </c>
      <c r="Y52" s="129">
        <v>39142</v>
      </c>
      <c r="Z52" s="128">
        <v>3</v>
      </c>
      <c r="AA52">
        <v>1</v>
      </c>
      <c r="AB52" s="128">
        <v>1</v>
      </c>
      <c r="AC52">
        <v>1</v>
      </c>
      <c r="AD52" s="128" t="s">
        <v>233</v>
      </c>
      <c r="AE52" t="s">
        <v>233</v>
      </c>
      <c r="AF52" s="128" t="s">
        <v>233</v>
      </c>
      <c r="AG52" t="s">
        <v>233</v>
      </c>
      <c r="AH52" s="128" t="s">
        <v>233</v>
      </c>
      <c r="AI52" t="s">
        <v>233</v>
      </c>
      <c r="AJ52" s="128" t="s">
        <v>233</v>
      </c>
      <c r="AK52" t="s">
        <v>233</v>
      </c>
      <c r="AN52" s="128" t="s">
        <v>233</v>
      </c>
      <c r="AO52">
        <v>2</v>
      </c>
      <c r="AP52" s="128">
        <v>6</v>
      </c>
      <c r="AQ52">
        <v>4</v>
      </c>
      <c r="AR52" s="128">
        <v>4</v>
      </c>
      <c r="AS52" t="s">
        <v>233</v>
      </c>
      <c r="AT52" s="128" t="s">
        <v>233</v>
      </c>
      <c r="AU52">
        <v>6</v>
      </c>
      <c r="AV52" s="128" t="s">
        <v>233</v>
      </c>
      <c r="AW52">
        <v>6</v>
      </c>
      <c r="AX52" t="s">
        <v>50</v>
      </c>
      <c r="AY52" s="132"/>
      <c r="AZ52">
        <v>39142</v>
      </c>
      <c r="BA52">
        <v>3</v>
      </c>
      <c r="BB52" t="s">
        <v>233</v>
      </c>
      <c r="BC52" t="s">
        <v>233</v>
      </c>
      <c r="BD52" t="s">
        <v>233</v>
      </c>
      <c r="BE52" t="s">
        <v>233</v>
      </c>
      <c r="BF52" t="s">
        <v>233</v>
      </c>
      <c r="BG52" t="s">
        <v>233</v>
      </c>
      <c r="BH52" t="s">
        <v>233</v>
      </c>
      <c r="BI52" t="s">
        <v>233</v>
      </c>
      <c r="BJ52" t="s">
        <v>233</v>
      </c>
      <c r="BK52">
        <v>2</v>
      </c>
      <c r="BL52">
        <v>6</v>
      </c>
      <c r="BM52">
        <v>4</v>
      </c>
      <c r="BN52">
        <v>4</v>
      </c>
      <c r="BO52" t="s">
        <v>233</v>
      </c>
      <c r="BP52" s="1" t="s">
        <v>233</v>
      </c>
      <c r="BQ52">
        <v>6</v>
      </c>
      <c r="BR52" t="s">
        <v>233</v>
      </c>
      <c r="BS52">
        <v>6</v>
      </c>
      <c r="BT52" t="s">
        <v>50</v>
      </c>
    </row>
    <row r="53" spans="14:72" x14ac:dyDescent="0.35">
      <c r="N53" s="132" t="e">
        <f t="shared" si="0"/>
        <v>#N/A</v>
      </c>
      <c r="O53" s="132" t="e">
        <f t="shared" si="1"/>
        <v>#N/A</v>
      </c>
      <c r="P53" s="132" t="e">
        <f t="shared" si="2"/>
        <v>#N/A</v>
      </c>
      <c r="Q53" s="132" t="e">
        <f t="shared" si="3"/>
        <v>#N/A</v>
      </c>
      <c r="R53" s="132" t="e">
        <f t="shared" si="4"/>
        <v>#N/A</v>
      </c>
      <c r="S53" s="132" t="e">
        <f t="shared" si="5"/>
        <v>#N/A</v>
      </c>
      <c r="T53" s="132" t="e">
        <f t="shared" si="6"/>
        <v>#N/A</v>
      </c>
      <c r="U53" s="132" t="e">
        <f t="shared" si="7"/>
        <v>#N/A</v>
      </c>
      <c r="V53" s="132" t="e">
        <f t="shared" si="8"/>
        <v>#N/A</v>
      </c>
      <c r="W53" s="132">
        <f t="shared" si="9"/>
        <v>39827</v>
      </c>
      <c r="X53" s="132" t="e">
        <f t="shared" si="10"/>
        <v>#N/A</v>
      </c>
      <c r="Y53" s="129">
        <v>39827</v>
      </c>
      <c r="Z53" s="128">
        <v>3</v>
      </c>
      <c r="AA53">
        <v>1</v>
      </c>
      <c r="AB53" s="128">
        <v>0</v>
      </c>
      <c r="AC53">
        <v>1</v>
      </c>
      <c r="AD53" s="128">
        <v>1</v>
      </c>
      <c r="AE53" t="s">
        <v>233</v>
      </c>
      <c r="AF53" s="128" t="s">
        <v>233</v>
      </c>
      <c r="AG53" t="s">
        <v>233</v>
      </c>
      <c r="AH53" s="128">
        <v>3</v>
      </c>
      <c r="AI53" t="s">
        <v>233</v>
      </c>
      <c r="AJ53" s="128">
        <v>1</v>
      </c>
      <c r="AK53" t="s">
        <v>233</v>
      </c>
      <c r="AN53" s="128">
        <v>1</v>
      </c>
      <c r="AO53">
        <v>4</v>
      </c>
      <c r="AP53" s="128">
        <v>6</v>
      </c>
      <c r="AQ53">
        <v>2</v>
      </c>
      <c r="AR53" s="128">
        <v>2</v>
      </c>
      <c r="AS53">
        <v>2</v>
      </c>
      <c r="AT53" s="128">
        <v>5</v>
      </c>
      <c r="AU53">
        <v>6</v>
      </c>
      <c r="AV53" s="128" t="s">
        <v>233</v>
      </c>
      <c r="AW53">
        <v>6</v>
      </c>
      <c r="AX53" t="s">
        <v>50</v>
      </c>
      <c r="AY53" s="132"/>
      <c r="AZ53">
        <v>39827</v>
      </c>
      <c r="BA53">
        <v>3</v>
      </c>
      <c r="BB53">
        <v>1</v>
      </c>
      <c r="BC53" t="s">
        <v>233</v>
      </c>
      <c r="BD53" t="s">
        <v>233</v>
      </c>
      <c r="BE53" t="s">
        <v>233</v>
      </c>
      <c r="BF53">
        <v>3</v>
      </c>
      <c r="BG53" t="s">
        <v>233</v>
      </c>
      <c r="BH53">
        <v>1</v>
      </c>
      <c r="BI53" t="s">
        <v>233</v>
      </c>
      <c r="BJ53">
        <v>1</v>
      </c>
      <c r="BK53">
        <v>4</v>
      </c>
      <c r="BL53">
        <v>6</v>
      </c>
      <c r="BM53">
        <v>2</v>
      </c>
      <c r="BN53">
        <v>2</v>
      </c>
      <c r="BO53">
        <v>2</v>
      </c>
      <c r="BP53">
        <v>5</v>
      </c>
      <c r="BQ53">
        <v>6</v>
      </c>
      <c r="BR53" t="s">
        <v>233</v>
      </c>
      <c r="BS53">
        <v>6</v>
      </c>
      <c r="BT53" t="s">
        <v>50</v>
      </c>
    </row>
    <row r="54" spans="14:72" x14ac:dyDescent="0.35">
      <c r="N54" s="132" t="e">
        <f t="shared" si="0"/>
        <v>#N/A</v>
      </c>
      <c r="O54" s="132" t="e">
        <f t="shared" si="1"/>
        <v>#N/A</v>
      </c>
      <c r="P54" s="132" t="e">
        <f t="shared" si="2"/>
        <v>#N/A</v>
      </c>
      <c r="Q54" s="132" t="e">
        <f t="shared" si="3"/>
        <v>#N/A</v>
      </c>
      <c r="R54" s="132">
        <f t="shared" si="4"/>
        <v>39925</v>
      </c>
      <c r="S54" s="132" t="e">
        <f t="shared" si="5"/>
        <v>#N/A</v>
      </c>
      <c r="T54" s="132" t="e">
        <f t="shared" si="6"/>
        <v>#N/A</v>
      </c>
      <c r="U54" s="132" t="e">
        <f t="shared" si="7"/>
        <v>#N/A</v>
      </c>
      <c r="V54" s="132" t="e">
        <f t="shared" si="8"/>
        <v>#N/A</v>
      </c>
      <c r="W54" s="132" t="e">
        <f t="shared" si="9"/>
        <v>#N/A</v>
      </c>
      <c r="X54" s="132" t="e">
        <f t="shared" si="10"/>
        <v>#N/A</v>
      </c>
      <c r="Y54" s="129">
        <v>39925</v>
      </c>
      <c r="Z54" s="128">
        <v>4</v>
      </c>
      <c r="AA54">
        <v>1</v>
      </c>
      <c r="AB54" s="128">
        <v>1</v>
      </c>
      <c r="AC54">
        <v>1</v>
      </c>
      <c r="AD54" s="128">
        <v>4</v>
      </c>
      <c r="AE54" t="s">
        <v>233</v>
      </c>
      <c r="AF54" s="128" t="s">
        <v>233</v>
      </c>
      <c r="AG54" t="s">
        <v>233</v>
      </c>
      <c r="AH54" s="128" t="s">
        <v>233</v>
      </c>
      <c r="AI54" t="s">
        <v>233</v>
      </c>
      <c r="AJ54" s="128" t="s">
        <v>233</v>
      </c>
      <c r="AK54" t="s">
        <v>233</v>
      </c>
      <c r="AN54" s="128" t="s">
        <v>233</v>
      </c>
      <c r="AO54">
        <v>6</v>
      </c>
      <c r="AP54" s="128">
        <v>6</v>
      </c>
      <c r="AQ54">
        <v>3</v>
      </c>
      <c r="AR54" s="128" t="s">
        <v>233</v>
      </c>
      <c r="AS54" t="s">
        <v>233</v>
      </c>
      <c r="AT54" s="128" t="s">
        <v>233</v>
      </c>
      <c r="AU54" t="s">
        <v>233</v>
      </c>
      <c r="AV54" s="128" t="s">
        <v>233</v>
      </c>
      <c r="AW54" t="s">
        <v>233</v>
      </c>
      <c r="AX54" t="s">
        <v>50</v>
      </c>
      <c r="AY54" s="132"/>
      <c r="AZ54">
        <v>39925</v>
      </c>
      <c r="BA54">
        <v>4</v>
      </c>
      <c r="BB54">
        <v>4</v>
      </c>
      <c r="BC54" t="s">
        <v>233</v>
      </c>
      <c r="BD54" t="s">
        <v>233</v>
      </c>
      <c r="BE54" t="s">
        <v>233</v>
      </c>
      <c r="BF54" t="s">
        <v>233</v>
      </c>
      <c r="BG54" t="s">
        <v>233</v>
      </c>
      <c r="BH54" t="s">
        <v>233</v>
      </c>
      <c r="BI54" t="s">
        <v>233</v>
      </c>
      <c r="BJ54" t="s">
        <v>233</v>
      </c>
      <c r="BK54">
        <v>6</v>
      </c>
      <c r="BL54">
        <v>6</v>
      </c>
      <c r="BM54">
        <v>3</v>
      </c>
      <c r="BN54" t="s">
        <v>233</v>
      </c>
      <c r="BO54" t="s">
        <v>233</v>
      </c>
      <c r="BP54" t="s">
        <v>233</v>
      </c>
      <c r="BQ54" t="s">
        <v>233</v>
      </c>
      <c r="BR54" t="s">
        <v>233</v>
      </c>
      <c r="BS54" t="s">
        <v>233</v>
      </c>
      <c r="BT54" t="s">
        <v>50</v>
      </c>
    </row>
    <row r="55" spans="14:72" x14ac:dyDescent="0.35">
      <c r="N55" s="132" t="e">
        <f t="shared" si="0"/>
        <v>#N/A</v>
      </c>
      <c r="O55" s="132" t="e">
        <f t="shared" si="1"/>
        <v>#N/A</v>
      </c>
      <c r="P55" s="132" t="e">
        <f t="shared" si="2"/>
        <v>#N/A</v>
      </c>
      <c r="Q55" s="132" t="e">
        <f t="shared" si="3"/>
        <v>#N/A</v>
      </c>
      <c r="R55" s="132" t="e">
        <f t="shared" si="4"/>
        <v>#N/A</v>
      </c>
      <c r="S55" s="132" t="e">
        <f t="shared" si="5"/>
        <v>#N/A</v>
      </c>
      <c r="T55" s="132">
        <f t="shared" si="6"/>
        <v>40006</v>
      </c>
      <c r="U55" s="132" t="e">
        <f t="shared" si="7"/>
        <v>#N/A</v>
      </c>
      <c r="V55" s="132" t="e">
        <f t="shared" si="8"/>
        <v>#N/A</v>
      </c>
      <c r="W55" s="132" t="e">
        <f t="shared" si="9"/>
        <v>#N/A</v>
      </c>
      <c r="X55" s="132" t="e">
        <f t="shared" si="10"/>
        <v>#N/A</v>
      </c>
      <c r="Y55" s="129">
        <v>40006</v>
      </c>
      <c r="Z55" s="128">
        <v>3</v>
      </c>
      <c r="AA55">
        <v>1</v>
      </c>
      <c r="AB55" s="128">
        <v>3</v>
      </c>
      <c r="AC55">
        <v>1</v>
      </c>
      <c r="AD55" s="128">
        <v>2</v>
      </c>
      <c r="AE55">
        <v>1</v>
      </c>
      <c r="AF55" s="128">
        <v>1</v>
      </c>
      <c r="AG55" t="s">
        <v>233</v>
      </c>
      <c r="AH55" s="128" t="s">
        <v>233</v>
      </c>
      <c r="AI55" t="s">
        <v>233</v>
      </c>
      <c r="AJ55" s="128" t="s">
        <v>233</v>
      </c>
      <c r="AK55" t="s">
        <v>233</v>
      </c>
      <c r="AN55" s="128" t="s">
        <v>233</v>
      </c>
      <c r="AO55" t="s">
        <v>233</v>
      </c>
      <c r="AP55" s="128">
        <v>6</v>
      </c>
      <c r="AQ55">
        <v>5</v>
      </c>
      <c r="AR55" s="128" t="s">
        <v>233</v>
      </c>
      <c r="AS55" t="s">
        <v>233</v>
      </c>
      <c r="AT55" s="128" t="s">
        <v>233</v>
      </c>
      <c r="AU55" t="s">
        <v>233</v>
      </c>
      <c r="AV55" s="128" t="s">
        <v>233</v>
      </c>
      <c r="AW55" t="s">
        <v>233</v>
      </c>
      <c r="AX55" t="s">
        <v>50</v>
      </c>
      <c r="AY55" s="132"/>
      <c r="AZ55">
        <v>40006</v>
      </c>
      <c r="BA55">
        <v>3</v>
      </c>
      <c r="BB55">
        <v>2</v>
      </c>
      <c r="BC55">
        <v>1</v>
      </c>
      <c r="BD55">
        <v>1</v>
      </c>
      <c r="BE55" t="s">
        <v>233</v>
      </c>
      <c r="BF55" t="s">
        <v>233</v>
      </c>
      <c r="BG55" t="s">
        <v>233</v>
      </c>
      <c r="BH55" t="s">
        <v>233</v>
      </c>
      <c r="BI55" t="s">
        <v>233</v>
      </c>
      <c r="BJ55" t="s">
        <v>233</v>
      </c>
      <c r="BK55" t="s">
        <v>233</v>
      </c>
      <c r="BL55">
        <v>6</v>
      </c>
      <c r="BM55">
        <v>5</v>
      </c>
      <c r="BN55" t="s">
        <v>233</v>
      </c>
      <c r="BO55" t="s">
        <v>233</v>
      </c>
      <c r="BP55" t="s">
        <v>233</v>
      </c>
      <c r="BQ55" t="s">
        <v>233</v>
      </c>
      <c r="BR55" t="s">
        <v>233</v>
      </c>
      <c r="BS55" t="s">
        <v>233</v>
      </c>
      <c r="BT55" t="s">
        <v>50</v>
      </c>
    </row>
    <row r="56" spans="14:72" x14ac:dyDescent="0.35">
      <c r="N56" s="132" t="e">
        <f t="shared" si="0"/>
        <v>#N/A</v>
      </c>
      <c r="O56" s="132" t="e">
        <f t="shared" si="1"/>
        <v>#N/A</v>
      </c>
      <c r="P56" s="132" t="e">
        <f t="shared" si="2"/>
        <v>#N/A</v>
      </c>
      <c r="Q56" s="132" t="e">
        <f t="shared" si="3"/>
        <v>#N/A</v>
      </c>
      <c r="R56" s="132" t="e">
        <f t="shared" si="4"/>
        <v>#N/A</v>
      </c>
      <c r="S56" s="132" t="e">
        <f t="shared" si="5"/>
        <v>#N/A</v>
      </c>
      <c r="T56" s="132">
        <f t="shared" si="6"/>
        <v>40304</v>
      </c>
      <c r="U56" s="132" t="e">
        <f t="shared" si="7"/>
        <v>#N/A</v>
      </c>
      <c r="V56" s="132" t="e">
        <f t="shared" si="8"/>
        <v>#N/A</v>
      </c>
      <c r="W56" s="132" t="e">
        <f t="shared" si="9"/>
        <v>#N/A</v>
      </c>
      <c r="X56" s="132" t="e">
        <f t="shared" si="10"/>
        <v>#N/A</v>
      </c>
      <c r="Y56" s="129">
        <v>40304</v>
      </c>
      <c r="Z56" s="128">
        <v>4</v>
      </c>
      <c r="AA56">
        <v>1</v>
      </c>
      <c r="AB56" s="128">
        <v>1</v>
      </c>
      <c r="AC56">
        <v>1</v>
      </c>
      <c r="AD56" s="128">
        <v>2</v>
      </c>
      <c r="AE56">
        <v>1</v>
      </c>
      <c r="AF56" s="128">
        <v>2</v>
      </c>
      <c r="AG56" t="s">
        <v>233</v>
      </c>
      <c r="AH56" s="128">
        <v>1</v>
      </c>
      <c r="AI56">
        <v>1</v>
      </c>
      <c r="AJ56" s="128" t="s">
        <v>233</v>
      </c>
      <c r="AK56">
        <v>2</v>
      </c>
      <c r="AN56" s="128" t="s">
        <v>233</v>
      </c>
      <c r="AO56">
        <v>1</v>
      </c>
      <c r="AP56" s="128">
        <v>6</v>
      </c>
      <c r="AQ56">
        <v>3</v>
      </c>
      <c r="AR56" s="128">
        <v>6</v>
      </c>
      <c r="AS56">
        <v>3</v>
      </c>
      <c r="AT56" s="128">
        <v>6</v>
      </c>
      <c r="AU56">
        <v>6</v>
      </c>
      <c r="AV56" s="128" t="s">
        <v>233</v>
      </c>
      <c r="AW56">
        <v>6</v>
      </c>
      <c r="AX56" t="s">
        <v>58</v>
      </c>
      <c r="AY56" s="132"/>
      <c r="AZ56">
        <v>40304</v>
      </c>
      <c r="BA56">
        <v>4</v>
      </c>
      <c r="BB56">
        <v>2</v>
      </c>
      <c r="BC56">
        <v>1</v>
      </c>
      <c r="BD56">
        <v>2</v>
      </c>
      <c r="BE56" t="s">
        <v>233</v>
      </c>
      <c r="BF56">
        <v>1</v>
      </c>
      <c r="BG56">
        <v>1</v>
      </c>
      <c r="BH56" t="s">
        <v>233</v>
      </c>
      <c r="BI56">
        <v>2</v>
      </c>
      <c r="BJ56" t="s">
        <v>233</v>
      </c>
      <c r="BK56">
        <v>1</v>
      </c>
      <c r="BL56">
        <v>6</v>
      </c>
      <c r="BM56">
        <v>3</v>
      </c>
      <c r="BN56">
        <v>6</v>
      </c>
      <c r="BO56">
        <v>3</v>
      </c>
      <c r="BP56">
        <v>6</v>
      </c>
      <c r="BQ56">
        <v>6</v>
      </c>
      <c r="BR56" t="s">
        <v>233</v>
      </c>
      <c r="BS56">
        <v>6</v>
      </c>
      <c r="BT56" t="s">
        <v>58</v>
      </c>
    </row>
    <row r="57" spans="14:72" x14ac:dyDescent="0.35">
      <c r="N57" s="132" t="e">
        <f t="shared" si="0"/>
        <v>#N/A</v>
      </c>
      <c r="O57" s="132" t="e">
        <f t="shared" si="1"/>
        <v>#N/A</v>
      </c>
      <c r="P57" s="132" t="e">
        <f t="shared" si="2"/>
        <v>#N/A</v>
      </c>
      <c r="Q57" s="132" t="e">
        <f t="shared" si="3"/>
        <v>#N/A</v>
      </c>
      <c r="R57" s="132" t="e">
        <f t="shared" si="4"/>
        <v>#N/A</v>
      </c>
      <c r="S57" s="132">
        <f t="shared" si="5"/>
        <v>40506</v>
      </c>
      <c r="T57" s="132" t="e">
        <f t="shared" si="6"/>
        <v>#N/A</v>
      </c>
      <c r="U57" s="132" t="e">
        <f t="shared" si="7"/>
        <v>#N/A</v>
      </c>
      <c r="V57" s="132" t="e">
        <f t="shared" si="8"/>
        <v>#N/A</v>
      </c>
      <c r="W57" s="132">
        <f t="shared" si="9"/>
        <v>40506</v>
      </c>
      <c r="X57" s="132" t="e">
        <f t="shared" si="10"/>
        <v>#N/A</v>
      </c>
      <c r="Y57" s="129">
        <v>40506</v>
      </c>
      <c r="Z57" s="128">
        <v>4</v>
      </c>
      <c r="AA57">
        <v>1</v>
      </c>
      <c r="AB57" s="128">
        <v>0</v>
      </c>
      <c r="AC57">
        <v>1</v>
      </c>
      <c r="AD57" s="128" t="s">
        <v>233</v>
      </c>
      <c r="AE57" t="s">
        <v>233</v>
      </c>
      <c r="AF57" s="128" t="s">
        <v>233</v>
      </c>
      <c r="AG57" t="s">
        <v>233</v>
      </c>
      <c r="AH57" s="128" t="s">
        <v>233</v>
      </c>
      <c r="AI57">
        <v>3</v>
      </c>
      <c r="AJ57" s="128" t="s">
        <v>233</v>
      </c>
      <c r="AK57" t="s">
        <v>233</v>
      </c>
      <c r="AN57" s="128" t="s">
        <v>233</v>
      </c>
      <c r="AO57">
        <v>6</v>
      </c>
      <c r="AP57" s="128">
        <v>6</v>
      </c>
      <c r="AQ57" t="s">
        <v>233</v>
      </c>
      <c r="AR57" s="128" t="s">
        <v>233</v>
      </c>
      <c r="AS57" t="s">
        <v>233</v>
      </c>
      <c r="AT57" s="128" t="s">
        <v>233</v>
      </c>
      <c r="AU57" t="s">
        <v>233</v>
      </c>
      <c r="AV57" s="128" t="s">
        <v>233</v>
      </c>
      <c r="AW57" t="s">
        <v>233</v>
      </c>
      <c r="AX57" t="s">
        <v>50</v>
      </c>
      <c r="AY57" s="132"/>
      <c r="AZ57">
        <v>40506</v>
      </c>
      <c r="BA57">
        <v>4</v>
      </c>
      <c r="BB57" t="s">
        <v>233</v>
      </c>
      <c r="BC57" t="s">
        <v>233</v>
      </c>
      <c r="BD57" t="s">
        <v>233</v>
      </c>
      <c r="BE57" t="s">
        <v>233</v>
      </c>
      <c r="BF57" t="s">
        <v>233</v>
      </c>
      <c r="BG57">
        <v>3</v>
      </c>
      <c r="BH57" t="s">
        <v>233</v>
      </c>
      <c r="BI57" t="s">
        <v>233</v>
      </c>
      <c r="BJ57" t="s">
        <v>233</v>
      </c>
      <c r="BK57">
        <v>6</v>
      </c>
      <c r="BL57">
        <v>6</v>
      </c>
      <c r="BM57" t="s">
        <v>233</v>
      </c>
      <c r="BN57" t="s">
        <v>233</v>
      </c>
      <c r="BO57" t="s">
        <v>233</v>
      </c>
      <c r="BP57" s="1" t="s">
        <v>233</v>
      </c>
      <c r="BQ57" t="s">
        <v>233</v>
      </c>
      <c r="BR57" t="s">
        <v>233</v>
      </c>
      <c r="BS57" t="s">
        <v>233</v>
      </c>
      <c r="BT57" t="s">
        <v>50</v>
      </c>
    </row>
    <row r="58" spans="14:72" x14ac:dyDescent="0.35">
      <c r="N58" s="132" t="e">
        <f t="shared" si="0"/>
        <v>#N/A</v>
      </c>
      <c r="O58" s="132" t="e">
        <f t="shared" si="1"/>
        <v>#N/A</v>
      </c>
      <c r="P58" s="132" t="e">
        <f t="shared" si="2"/>
        <v>#N/A</v>
      </c>
      <c r="Q58" s="132" t="e">
        <f t="shared" si="3"/>
        <v>#N/A</v>
      </c>
      <c r="R58" s="132" t="e">
        <f t="shared" si="4"/>
        <v>#N/A</v>
      </c>
      <c r="S58" s="132">
        <f t="shared" si="5"/>
        <v>40570</v>
      </c>
      <c r="T58" s="132" t="e">
        <f t="shared" si="6"/>
        <v>#N/A</v>
      </c>
      <c r="U58" s="132" t="e">
        <f t="shared" si="7"/>
        <v>#N/A</v>
      </c>
      <c r="V58" s="132" t="e">
        <f t="shared" si="8"/>
        <v>#N/A</v>
      </c>
      <c r="W58" s="132" t="e">
        <f t="shared" si="9"/>
        <v>#N/A</v>
      </c>
      <c r="X58" s="132" t="e">
        <f t="shared" si="10"/>
        <v>#N/A</v>
      </c>
      <c r="Y58" s="129">
        <v>40570</v>
      </c>
      <c r="Z58" s="128">
        <v>4</v>
      </c>
      <c r="AA58">
        <v>1</v>
      </c>
      <c r="AB58" s="128">
        <v>0</v>
      </c>
      <c r="AC58">
        <v>1</v>
      </c>
      <c r="AD58" s="128">
        <v>2</v>
      </c>
      <c r="AE58" t="s">
        <v>233</v>
      </c>
      <c r="AF58" s="128">
        <v>1</v>
      </c>
      <c r="AG58" t="s">
        <v>233</v>
      </c>
      <c r="AH58" s="128" t="s">
        <v>233</v>
      </c>
      <c r="AI58">
        <v>1</v>
      </c>
      <c r="AJ58" s="128" t="s">
        <v>233</v>
      </c>
      <c r="AK58" t="s">
        <v>233</v>
      </c>
      <c r="AN58" s="128" t="s">
        <v>233</v>
      </c>
      <c r="AO58">
        <v>6</v>
      </c>
      <c r="AP58" s="128">
        <v>6</v>
      </c>
      <c r="AQ58">
        <v>2</v>
      </c>
      <c r="AR58" s="128">
        <v>3</v>
      </c>
      <c r="AS58">
        <v>2</v>
      </c>
      <c r="AT58" s="128">
        <v>6</v>
      </c>
      <c r="AU58">
        <v>6</v>
      </c>
      <c r="AV58" s="128" t="s">
        <v>233</v>
      </c>
      <c r="AW58">
        <v>6</v>
      </c>
      <c r="AX58" t="s">
        <v>50</v>
      </c>
      <c r="AY58" s="132"/>
      <c r="AZ58">
        <v>40570</v>
      </c>
      <c r="BA58">
        <v>4</v>
      </c>
      <c r="BB58">
        <v>2</v>
      </c>
      <c r="BC58" t="s">
        <v>233</v>
      </c>
      <c r="BD58">
        <v>1</v>
      </c>
      <c r="BE58" t="s">
        <v>233</v>
      </c>
      <c r="BF58" t="s">
        <v>233</v>
      </c>
      <c r="BG58">
        <v>1</v>
      </c>
      <c r="BH58" t="s">
        <v>233</v>
      </c>
      <c r="BI58" t="s">
        <v>233</v>
      </c>
      <c r="BJ58" t="s">
        <v>233</v>
      </c>
      <c r="BK58">
        <v>6</v>
      </c>
      <c r="BL58">
        <v>6</v>
      </c>
      <c r="BM58">
        <v>2</v>
      </c>
      <c r="BN58">
        <v>3</v>
      </c>
      <c r="BO58">
        <v>2</v>
      </c>
      <c r="BP58" s="1">
        <v>6</v>
      </c>
      <c r="BQ58">
        <v>6</v>
      </c>
      <c r="BR58" t="s">
        <v>233</v>
      </c>
      <c r="BS58">
        <v>6</v>
      </c>
      <c r="BT58" t="s">
        <v>50</v>
      </c>
    </row>
    <row r="59" spans="14:72" x14ac:dyDescent="0.35">
      <c r="N59" s="132" t="e">
        <f t="shared" si="0"/>
        <v>#N/A</v>
      </c>
      <c r="O59" s="132" t="e">
        <f t="shared" si="1"/>
        <v>#N/A</v>
      </c>
      <c r="P59" s="132" t="e">
        <f t="shared" si="2"/>
        <v>#N/A</v>
      </c>
      <c r="Q59" s="132" t="e">
        <f t="shared" si="3"/>
        <v>#N/A</v>
      </c>
      <c r="R59" s="132" t="e">
        <f t="shared" si="4"/>
        <v>#N/A</v>
      </c>
      <c r="S59" s="132" t="e">
        <f t="shared" si="5"/>
        <v>#N/A</v>
      </c>
      <c r="T59" s="132">
        <f t="shared" si="6"/>
        <v>41460</v>
      </c>
      <c r="U59" s="132" t="e">
        <f t="shared" si="7"/>
        <v>#N/A</v>
      </c>
      <c r="V59" s="132" t="e">
        <f t="shared" si="8"/>
        <v>#N/A</v>
      </c>
      <c r="W59" s="132" t="e">
        <f t="shared" si="9"/>
        <v>#N/A</v>
      </c>
      <c r="X59" s="132" t="e">
        <f t="shared" si="10"/>
        <v>#N/A</v>
      </c>
      <c r="Y59" s="129">
        <v>41460</v>
      </c>
      <c r="Z59" s="128">
        <v>4</v>
      </c>
      <c r="AA59">
        <v>1</v>
      </c>
      <c r="AB59" s="128">
        <v>2</v>
      </c>
      <c r="AC59">
        <v>2</v>
      </c>
      <c r="AD59" s="128">
        <v>6</v>
      </c>
      <c r="AE59" t="s">
        <v>233</v>
      </c>
      <c r="AF59" s="128" t="s">
        <v>233</v>
      </c>
      <c r="AG59" t="s">
        <v>233</v>
      </c>
      <c r="AH59" s="128" t="s">
        <v>233</v>
      </c>
      <c r="AI59" t="s">
        <v>233</v>
      </c>
      <c r="AJ59" s="128" t="s">
        <v>233</v>
      </c>
      <c r="AK59" t="s">
        <v>233</v>
      </c>
      <c r="AN59" s="128" t="s">
        <v>233</v>
      </c>
      <c r="AO59" t="s">
        <v>233</v>
      </c>
      <c r="AP59" s="128">
        <v>6</v>
      </c>
      <c r="AQ59">
        <v>5</v>
      </c>
      <c r="AR59" s="128" t="s">
        <v>233</v>
      </c>
      <c r="AS59" t="s">
        <v>233</v>
      </c>
      <c r="AT59" s="128" t="s">
        <v>233</v>
      </c>
      <c r="AU59" t="s">
        <v>233</v>
      </c>
      <c r="AV59" s="128" t="s">
        <v>233</v>
      </c>
      <c r="AW59" t="s">
        <v>233</v>
      </c>
      <c r="AX59" t="s">
        <v>50</v>
      </c>
      <c r="AY59" s="132"/>
      <c r="AZ59">
        <v>41460</v>
      </c>
      <c r="BA59">
        <v>4</v>
      </c>
      <c r="BB59">
        <v>6</v>
      </c>
      <c r="BC59" t="s">
        <v>233</v>
      </c>
      <c r="BD59" t="s">
        <v>233</v>
      </c>
      <c r="BE59" t="s">
        <v>233</v>
      </c>
      <c r="BF59" t="s">
        <v>233</v>
      </c>
      <c r="BG59" t="s">
        <v>233</v>
      </c>
      <c r="BH59" t="s">
        <v>233</v>
      </c>
      <c r="BI59" t="s">
        <v>233</v>
      </c>
      <c r="BJ59" t="s">
        <v>233</v>
      </c>
      <c r="BK59" t="s">
        <v>233</v>
      </c>
      <c r="BL59">
        <v>6</v>
      </c>
      <c r="BM59">
        <v>5</v>
      </c>
      <c r="BN59" t="s">
        <v>233</v>
      </c>
      <c r="BO59" t="s">
        <v>233</v>
      </c>
      <c r="BP59" t="s">
        <v>233</v>
      </c>
      <c r="BQ59" t="s">
        <v>233</v>
      </c>
      <c r="BR59" t="s">
        <v>233</v>
      </c>
      <c r="BS59" t="s">
        <v>233</v>
      </c>
      <c r="BT59" t="s">
        <v>50</v>
      </c>
    </row>
    <row r="60" spans="14:72" x14ac:dyDescent="0.35">
      <c r="N60" s="132" t="e">
        <f t="shared" si="0"/>
        <v>#N/A</v>
      </c>
      <c r="O60" s="132" t="e">
        <f t="shared" si="1"/>
        <v>#N/A</v>
      </c>
      <c r="P60" s="132" t="e">
        <f t="shared" si="2"/>
        <v>#N/A</v>
      </c>
      <c r="Q60" s="132" t="e">
        <f t="shared" si="3"/>
        <v>#N/A</v>
      </c>
      <c r="R60" s="132" t="e">
        <f t="shared" si="4"/>
        <v>#N/A</v>
      </c>
      <c r="S60" s="132" t="e">
        <f t="shared" si="5"/>
        <v>#N/A</v>
      </c>
      <c r="T60" s="132">
        <f t="shared" si="6"/>
        <v>41474</v>
      </c>
      <c r="U60" s="132" t="e">
        <f t="shared" si="7"/>
        <v>#N/A</v>
      </c>
      <c r="V60" s="132" t="e">
        <f t="shared" si="8"/>
        <v>#N/A</v>
      </c>
      <c r="W60" s="132" t="e">
        <f t="shared" si="9"/>
        <v>#N/A</v>
      </c>
      <c r="X60" s="132" t="e">
        <f t="shared" si="10"/>
        <v>#N/A</v>
      </c>
      <c r="Y60" s="129">
        <v>41474</v>
      </c>
      <c r="Z60" s="128">
        <v>3</v>
      </c>
      <c r="AA60">
        <v>1</v>
      </c>
      <c r="AB60" s="128">
        <v>3</v>
      </c>
      <c r="AC60">
        <v>1</v>
      </c>
      <c r="AD60" s="128">
        <v>3</v>
      </c>
      <c r="AE60" t="s">
        <v>233</v>
      </c>
      <c r="AF60" s="128" t="s">
        <v>233</v>
      </c>
      <c r="AG60" t="s">
        <v>233</v>
      </c>
      <c r="AH60" s="128" t="s">
        <v>233</v>
      </c>
      <c r="AI60" t="s">
        <v>233</v>
      </c>
      <c r="AJ60" s="128" t="s">
        <v>233</v>
      </c>
      <c r="AK60" t="s">
        <v>233</v>
      </c>
      <c r="AN60" s="128" t="s">
        <v>233</v>
      </c>
      <c r="AO60">
        <v>4</v>
      </c>
      <c r="AP60" s="128">
        <v>6</v>
      </c>
      <c r="AQ60">
        <v>2</v>
      </c>
      <c r="AR60" s="128" t="s">
        <v>233</v>
      </c>
      <c r="AS60" t="s">
        <v>233</v>
      </c>
      <c r="AT60" s="128" t="s">
        <v>233</v>
      </c>
      <c r="AU60" t="s">
        <v>233</v>
      </c>
      <c r="AV60" s="128" t="s">
        <v>233</v>
      </c>
      <c r="AW60" t="s">
        <v>233</v>
      </c>
      <c r="AX60" t="s">
        <v>50</v>
      </c>
      <c r="AY60" s="132"/>
      <c r="AZ60">
        <v>41474</v>
      </c>
      <c r="BA60">
        <v>3</v>
      </c>
      <c r="BB60">
        <v>3</v>
      </c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4:72" x14ac:dyDescent="0.35">
      <c r="N61" s="132" t="e">
        <f t="shared" si="0"/>
        <v>#N/A</v>
      </c>
      <c r="O61" s="132" t="e">
        <f t="shared" si="1"/>
        <v>#N/A</v>
      </c>
      <c r="P61" s="132" t="e">
        <f t="shared" si="2"/>
        <v>#N/A</v>
      </c>
      <c r="Q61" s="132" t="e">
        <f t="shared" si="3"/>
        <v>#N/A</v>
      </c>
      <c r="R61" s="132" t="e">
        <f t="shared" si="4"/>
        <v>#N/A</v>
      </c>
      <c r="S61" s="132" t="e">
        <f t="shared" si="5"/>
        <v>#N/A</v>
      </c>
      <c r="T61" s="132" t="e">
        <f t="shared" si="6"/>
        <v>#N/A</v>
      </c>
      <c r="U61" s="132" t="e">
        <f t="shared" si="7"/>
        <v>#N/A</v>
      </c>
      <c r="V61" s="132" t="e">
        <f t="shared" si="8"/>
        <v>#N/A</v>
      </c>
      <c r="W61" s="132" t="e">
        <f t="shared" si="9"/>
        <v>#N/A</v>
      </c>
      <c r="X61" s="132" t="e">
        <f t="shared" si="10"/>
        <v>#N/A</v>
      </c>
      <c r="Y61" s="129">
        <v>41508</v>
      </c>
      <c r="Z61" s="128">
        <v>4</v>
      </c>
      <c r="AA61">
        <v>1</v>
      </c>
      <c r="AB61" s="128">
        <v>1</v>
      </c>
      <c r="AC61">
        <v>1</v>
      </c>
      <c r="AD61" s="128" t="s">
        <v>233</v>
      </c>
      <c r="AE61" t="s">
        <v>233</v>
      </c>
      <c r="AF61" s="128" t="s">
        <v>233</v>
      </c>
      <c r="AG61" t="s">
        <v>233</v>
      </c>
      <c r="AH61" s="128">
        <v>3</v>
      </c>
      <c r="AI61">
        <v>1</v>
      </c>
      <c r="AJ61" s="128">
        <v>1</v>
      </c>
      <c r="AK61" t="s">
        <v>233</v>
      </c>
      <c r="AN61" s="128" t="s">
        <v>233</v>
      </c>
      <c r="AO61">
        <v>4</v>
      </c>
      <c r="AP61" s="128">
        <v>6</v>
      </c>
      <c r="AQ61">
        <v>2</v>
      </c>
      <c r="AR61" s="128">
        <v>2</v>
      </c>
      <c r="AS61">
        <v>1</v>
      </c>
      <c r="AT61" s="128">
        <v>6</v>
      </c>
      <c r="AU61">
        <v>6</v>
      </c>
      <c r="AV61" s="128" t="s">
        <v>233</v>
      </c>
      <c r="AW61">
        <v>6</v>
      </c>
      <c r="AX61" t="s">
        <v>50</v>
      </c>
      <c r="AY61" s="132"/>
      <c r="AZ61">
        <v>41508</v>
      </c>
      <c r="BA61">
        <v>4</v>
      </c>
      <c r="BB61" t="s">
        <v>233</v>
      </c>
      <c r="BC61" t="s">
        <v>233</v>
      </c>
      <c r="BD61" t="s">
        <v>233</v>
      </c>
      <c r="BE61" t="s">
        <v>233</v>
      </c>
      <c r="BF61">
        <v>3</v>
      </c>
      <c r="BG61">
        <v>1</v>
      </c>
      <c r="BH61">
        <v>1</v>
      </c>
      <c r="BI61" t="s">
        <v>233</v>
      </c>
      <c r="BJ61" t="s">
        <v>233</v>
      </c>
      <c r="BK61">
        <v>4</v>
      </c>
      <c r="BL61">
        <v>6</v>
      </c>
      <c r="BM61">
        <v>2</v>
      </c>
      <c r="BN61">
        <v>2</v>
      </c>
      <c r="BO61">
        <v>1</v>
      </c>
      <c r="BP61">
        <v>6</v>
      </c>
      <c r="BQ61">
        <v>6</v>
      </c>
      <c r="BR61" t="s">
        <v>233</v>
      </c>
      <c r="BS61">
        <v>6</v>
      </c>
      <c r="BT61" t="s">
        <v>50</v>
      </c>
    </row>
    <row r="62" spans="14:72" x14ac:dyDescent="0.35">
      <c r="N62" s="132" t="e">
        <f t="shared" si="0"/>
        <v>#N/A</v>
      </c>
      <c r="O62" s="132" t="e">
        <f t="shared" si="1"/>
        <v>#N/A</v>
      </c>
      <c r="P62" s="132" t="e">
        <f t="shared" si="2"/>
        <v>#N/A</v>
      </c>
      <c r="Q62" s="132" t="e">
        <f t="shared" si="3"/>
        <v>#N/A</v>
      </c>
      <c r="R62" s="132">
        <f t="shared" si="4"/>
        <v>41620</v>
      </c>
      <c r="S62" s="132" t="e">
        <f t="shared" si="5"/>
        <v>#N/A</v>
      </c>
      <c r="T62" s="132" t="e">
        <f t="shared" si="6"/>
        <v>#N/A</v>
      </c>
      <c r="U62" s="132" t="e">
        <f t="shared" si="7"/>
        <v>#N/A</v>
      </c>
      <c r="V62" s="132" t="e">
        <f t="shared" si="8"/>
        <v>#N/A</v>
      </c>
      <c r="W62" s="132" t="e">
        <f t="shared" si="9"/>
        <v>#N/A</v>
      </c>
      <c r="X62" s="132" t="e">
        <f t="shared" si="10"/>
        <v>#N/A</v>
      </c>
      <c r="Y62" s="129">
        <v>41620</v>
      </c>
      <c r="Z62" s="128">
        <v>3</v>
      </c>
      <c r="AA62">
        <v>1</v>
      </c>
      <c r="AB62" s="128">
        <v>1</v>
      </c>
      <c r="AC62">
        <v>1</v>
      </c>
      <c r="AD62" s="128" t="s">
        <v>233</v>
      </c>
      <c r="AE62" t="s">
        <v>233</v>
      </c>
      <c r="AF62" s="128" t="s">
        <v>233</v>
      </c>
      <c r="AG62" t="s">
        <v>233</v>
      </c>
      <c r="AH62" s="128" t="s">
        <v>233</v>
      </c>
      <c r="AI62" t="s">
        <v>233</v>
      </c>
      <c r="AJ62" s="128" t="s">
        <v>233</v>
      </c>
      <c r="AK62" t="s">
        <v>233</v>
      </c>
      <c r="AN62" s="128" t="s">
        <v>233</v>
      </c>
      <c r="AO62" t="s">
        <v>233</v>
      </c>
      <c r="AP62" s="128" t="s">
        <v>233</v>
      </c>
      <c r="AQ62" t="s">
        <v>233</v>
      </c>
      <c r="AR62" s="128" t="s">
        <v>233</v>
      </c>
      <c r="AS62" t="s">
        <v>233</v>
      </c>
      <c r="AT62" s="128" t="s">
        <v>233</v>
      </c>
      <c r="AU62" t="s">
        <v>233</v>
      </c>
      <c r="AV62" s="128" t="s">
        <v>233</v>
      </c>
      <c r="AW62" t="s">
        <v>233</v>
      </c>
      <c r="AX62" t="s">
        <v>50</v>
      </c>
      <c r="AY62" s="132"/>
      <c r="AZ62">
        <v>41620</v>
      </c>
      <c r="BA62">
        <v>3</v>
      </c>
      <c r="BB62" t="s">
        <v>233</v>
      </c>
      <c r="BC62" t="s">
        <v>233</v>
      </c>
      <c r="BD62" t="s">
        <v>233</v>
      </c>
      <c r="BE62" t="s">
        <v>233</v>
      </c>
      <c r="BF62" t="s">
        <v>233</v>
      </c>
      <c r="BG62" t="s">
        <v>233</v>
      </c>
      <c r="BH62" t="s">
        <v>233</v>
      </c>
      <c r="BI62" t="s">
        <v>233</v>
      </c>
      <c r="BJ62" t="s">
        <v>233</v>
      </c>
      <c r="BK62" t="s">
        <v>233</v>
      </c>
      <c r="BL62" t="s">
        <v>233</v>
      </c>
      <c r="BM62" t="s">
        <v>233</v>
      </c>
      <c r="BN62" t="s">
        <v>233</v>
      </c>
      <c r="BO62" t="s">
        <v>233</v>
      </c>
      <c r="BP62" t="s">
        <v>233</v>
      </c>
      <c r="BQ62" t="s">
        <v>233</v>
      </c>
      <c r="BR62" t="s">
        <v>233</v>
      </c>
      <c r="BS62" t="s">
        <v>233</v>
      </c>
      <c r="BT62" t="s">
        <v>50</v>
      </c>
    </row>
    <row r="63" spans="14:72" x14ac:dyDescent="0.35">
      <c r="N63" s="132" t="e">
        <f t="shared" si="0"/>
        <v>#N/A</v>
      </c>
      <c r="O63" s="132">
        <f t="shared" si="1"/>
        <v>41621</v>
      </c>
      <c r="P63" s="132" t="e">
        <f t="shared" si="2"/>
        <v>#N/A</v>
      </c>
      <c r="Q63" s="132" t="e">
        <f t="shared" si="3"/>
        <v>#N/A</v>
      </c>
      <c r="R63" s="132" t="e">
        <f t="shared" si="4"/>
        <v>#N/A</v>
      </c>
      <c r="S63" s="132" t="e">
        <f t="shared" si="5"/>
        <v>#N/A</v>
      </c>
      <c r="T63" s="132" t="e">
        <f t="shared" si="6"/>
        <v>#N/A</v>
      </c>
      <c r="U63" s="132" t="e">
        <f t="shared" si="7"/>
        <v>#N/A</v>
      </c>
      <c r="V63" s="132" t="e">
        <f t="shared" si="8"/>
        <v>#N/A</v>
      </c>
      <c r="W63" s="132" t="e">
        <f t="shared" si="9"/>
        <v>#N/A</v>
      </c>
      <c r="X63" s="132" t="e">
        <f t="shared" si="10"/>
        <v>#N/A</v>
      </c>
      <c r="Y63" s="129">
        <v>41621</v>
      </c>
      <c r="Z63" s="128">
        <v>3</v>
      </c>
      <c r="AA63">
        <v>1</v>
      </c>
      <c r="AB63" s="128">
        <v>2</v>
      </c>
      <c r="AC63">
        <v>1</v>
      </c>
      <c r="AD63" s="128" t="s">
        <v>233</v>
      </c>
      <c r="AE63" t="s">
        <v>233</v>
      </c>
      <c r="AF63" s="128" t="s">
        <v>233</v>
      </c>
      <c r="AG63" t="s">
        <v>233</v>
      </c>
      <c r="AH63" s="128" t="s">
        <v>233</v>
      </c>
      <c r="AI63" t="s">
        <v>233</v>
      </c>
      <c r="AJ63" s="128" t="s">
        <v>233</v>
      </c>
      <c r="AK63" t="s">
        <v>233</v>
      </c>
      <c r="AN63" s="128" t="s">
        <v>233</v>
      </c>
      <c r="AO63" t="s">
        <v>233</v>
      </c>
      <c r="AP63" s="128" t="s">
        <v>233</v>
      </c>
      <c r="AQ63" t="s">
        <v>233</v>
      </c>
      <c r="AR63" s="128" t="s">
        <v>233</v>
      </c>
      <c r="AS63" t="s">
        <v>233</v>
      </c>
      <c r="AT63" s="128" t="s">
        <v>233</v>
      </c>
      <c r="AU63" t="s">
        <v>233</v>
      </c>
      <c r="AV63" s="128" t="s">
        <v>233</v>
      </c>
      <c r="AW63" t="s">
        <v>233</v>
      </c>
      <c r="AX63" t="s">
        <v>50</v>
      </c>
      <c r="AY63" s="132"/>
      <c r="AZ63">
        <v>41621</v>
      </c>
      <c r="BA63">
        <v>3</v>
      </c>
      <c r="BB63" t="s">
        <v>233</v>
      </c>
      <c r="BC63" t="s">
        <v>233</v>
      </c>
      <c r="BD63" t="s">
        <v>233</v>
      </c>
      <c r="BE63" t="s">
        <v>233</v>
      </c>
      <c r="BF63" t="s">
        <v>233</v>
      </c>
      <c r="BG63" t="s">
        <v>233</v>
      </c>
      <c r="BH63" t="s">
        <v>233</v>
      </c>
      <c r="BI63" t="s">
        <v>233</v>
      </c>
      <c r="BJ63" t="s">
        <v>233</v>
      </c>
      <c r="BK63" t="s">
        <v>233</v>
      </c>
      <c r="BL63" t="s">
        <v>233</v>
      </c>
      <c r="BM63" t="s">
        <v>233</v>
      </c>
      <c r="BN63" t="s">
        <v>233</v>
      </c>
      <c r="BO63" t="s">
        <v>233</v>
      </c>
      <c r="BP63" t="s">
        <v>233</v>
      </c>
      <c r="BQ63" t="s">
        <v>233</v>
      </c>
      <c r="BR63" t="s">
        <v>233</v>
      </c>
      <c r="BS63" t="s">
        <v>233</v>
      </c>
      <c r="BT63" t="s">
        <v>50</v>
      </c>
    </row>
    <row r="64" spans="14:72" x14ac:dyDescent="0.35">
      <c r="N64" s="132" t="e">
        <f t="shared" si="0"/>
        <v>#N/A</v>
      </c>
      <c r="O64" s="132" t="e">
        <f t="shared" si="1"/>
        <v>#N/A</v>
      </c>
      <c r="P64" s="132" t="e">
        <f t="shared" si="2"/>
        <v>#N/A</v>
      </c>
      <c r="Q64" s="132" t="e">
        <f t="shared" si="3"/>
        <v>#N/A</v>
      </c>
      <c r="R64" s="132" t="e">
        <f t="shared" si="4"/>
        <v>#N/A</v>
      </c>
      <c r="S64" s="132" t="e">
        <f t="shared" si="5"/>
        <v>#N/A</v>
      </c>
      <c r="T64" s="132" t="e">
        <f t="shared" si="6"/>
        <v>#N/A</v>
      </c>
      <c r="U64" s="132" t="e">
        <f t="shared" si="7"/>
        <v>#N/A</v>
      </c>
      <c r="V64" s="132" t="e">
        <f t="shared" si="8"/>
        <v>#N/A</v>
      </c>
      <c r="W64" s="132" t="e">
        <f t="shared" si="9"/>
        <v>#N/A</v>
      </c>
      <c r="X64" s="132" t="e">
        <f t="shared" si="10"/>
        <v>#N/A</v>
      </c>
      <c r="Y64" s="129">
        <v>41622</v>
      </c>
      <c r="Z64" s="128">
        <v>3</v>
      </c>
      <c r="AA64">
        <v>1</v>
      </c>
      <c r="AB64" s="128">
        <v>3</v>
      </c>
      <c r="AC64">
        <v>1</v>
      </c>
      <c r="AD64" s="128" t="s">
        <v>233</v>
      </c>
      <c r="AE64" t="s">
        <v>233</v>
      </c>
      <c r="AF64" s="128" t="s">
        <v>233</v>
      </c>
      <c r="AG64" t="s">
        <v>233</v>
      </c>
      <c r="AH64" s="128" t="s">
        <v>233</v>
      </c>
      <c r="AI64" t="s">
        <v>233</v>
      </c>
      <c r="AJ64" s="128" t="s">
        <v>233</v>
      </c>
      <c r="AK64" t="s">
        <v>233</v>
      </c>
      <c r="AN64" s="128" t="s">
        <v>233</v>
      </c>
      <c r="AO64" t="s">
        <v>233</v>
      </c>
      <c r="AP64" s="128" t="s">
        <v>233</v>
      </c>
      <c r="AQ64" t="s">
        <v>233</v>
      </c>
      <c r="AR64" s="128" t="s">
        <v>233</v>
      </c>
      <c r="AS64" t="s">
        <v>233</v>
      </c>
      <c r="AT64" s="128" t="s">
        <v>233</v>
      </c>
      <c r="AU64" t="s">
        <v>233</v>
      </c>
      <c r="AV64" s="128" t="s">
        <v>233</v>
      </c>
      <c r="AW64" t="s">
        <v>233</v>
      </c>
      <c r="AX64" t="s">
        <v>50</v>
      </c>
      <c r="AY64" s="132"/>
      <c r="AZ64">
        <v>41622</v>
      </c>
      <c r="BA64">
        <v>3</v>
      </c>
      <c r="BB64" t="s">
        <v>233</v>
      </c>
      <c r="BC64" t="s">
        <v>233</v>
      </c>
      <c r="BD64" t="s">
        <v>233</v>
      </c>
      <c r="BE64" t="s">
        <v>233</v>
      </c>
      <c r="BF64" t="s">
        <v>233</v>
      </c>
      <c r="BG64" t="s">
        <v>233</v>
      </c>
      <c r="BH64" t="s">
        <v>233</v>
      </c>
      <c r="BI64" t="s">
        <v>233</v>
      </c>
      <c r="BJ64" t="s">
        <v>233</v>
      </c>
      <c r="BK64" t="s">
        <v>233</v>
      </c>
      <c r="BL64" t="s">
        <v>233</v>
      </c>
      <c r="BM64" t="s">
        <v>233</v>
      </c>
      <c r="BN64" t="s">
        <v>233</v>
      </c>
      <c r="BO64" t="s">
        <v>233</v>
      </c>
      <c r="BP64" t="s">
        <v>233</v>
      </c>
      <c r="BQ64" t="s">
        <v>233</v>
      </c>
      <c r="BR64" t="s">
        <v>233</v>
      </c>
      <c r="BS64" t="s">
        <v>233</v>
      </c>
      <c r="BT64" t="s">
        <v>50</v>
      </c>
    </row>
    <row r="65" spans="14:72" x14ac:dyDescent="0.35">
      <c r="N65" s="132" t="e">
        <f t="shared" si="0"/>
        <v>#N/A</v>
      </c>
      <c r="O65" s="132" t="e">
        <f t="shared" si="1"/>
        <v>#N/A</v>
      </c>
      <c r="P65" s="132" t="e">
        <f t="shared" si="2"/>
        <v>#N/A</v>
      </c>
      <c r="Q65" s="132" t="e">
        <f t="shared" si="3"/>
        <v>#N/A</v>
      </c>
      <c r="R65" s="132" t="e">
        <f t="shared" si="4"/>
        <v>#N/A</v>
      </c>
      <c r="S65" s="132">
        <f t="shared" si="5"/>
        <v>41624</v>
      </c>
      <c r="T65" s="132" t="e">
        <f t="shared" si="6"/>
        <v>#N/A</v>
      </c>
      <c r="U65" s="132" t="e">
        <f t="shared" si="7"/>
        <v>#N/A</v>
      </c>
      <c r="V65" s="132" t="e">
        <f t="shared" si="8"/>
        <v>#N/A</v>
      </c>
      <c r="W65" s="132" t="e">
        <f t="shared" si="9"/>
        <v>#N/A</v>
      </c>
      <c r="X65" s="132" t="e">
        <f t="shared" si="10"/>
        <v>#N/A</v>
      </c>
      <c r="Y65" s="129">
        <v>41624</v>
      </c>
      <c r="Z65" s="128">
        <v>4</v>
      </c>
      <c r="AA65">
        <v>1</v>
      </c>
      <c r="AB65" s="128">
        <v>2</v>
      </c>
      <c r="AC65">
        <v>1</v>
      </c>
      <c r="AD65" s="128" t="s">
        <v>233</v>
      </c>
      <c r="AE65" t="s">
        <v>233</v>
      </c>
      <c r="AF65" s="128" t="s">
        <v>233</v>
      </c>
      <c r="AG65" t="s">
        <v>233</v>
      </c>
      <c r="AH65" s="128" t="s">
        <v>233</v>
      </c>
      <c r="AI65" t="s">
        <v>233</v>
      </c>
      <c r="AJ65" s="128" t="s">
        <v>233</v>
      </c>
      <c r="AK65" t="s">
        <v>233</v>
      </c>
      <c r="AN65" s="128" t="s">
        <v>233</v>
      </c>
      <c r="AO65" t="s">
        <v>233</v>
      </c>
      <c r="AP65" s="128" t="s">
        <v>233</v>
      </c>
      <c r="AQ65" t="s">
        <v>233</v>
      </c>
      <c r="AR65" s="128" t="s">
        <v>233</v>
      </c>
      <c r="AS65" t="s">
        <v>233</v>
      </c>
      <c r="AT65" s="128" t="s">
        <v>233</v>
      </c>
      <c r="AU65" t="s">
        <v>233</v>
      </c>
      <c r="AV65" s="128" t="s">
        <v>233</v>
      </c>
      <c r="AW65" t="s">
        <v>233</v>
      </c>
      <c r="AX65" t="s">
        <v>50</v>
      </c>
      <c r="AY65" s="132"/>
      <c r="AZ65">
        <v>41624</v>
      </c>
      <c r="BA65">
        <v>4</v>
      </c>
      <c r="BB65" t="s">
        <v>233</v>
      </c>
      <c r="BC65" t="s">
        <v>233</v>
      </c>
      <c r="BD65" t="s">
        <v>233</v>
      </c>
      <c r="BE65" t="s">
        <v>233</v>
      </c>
      <c r="BF65" t="s">
        <v>233</v>
      </c>
      <c r="BG65" t="s">
        <v>233</v>
      </c>
      <c r="BH65" t="s">
        <v>233</v>
      </c>
      <c r="BI65" t="s">
        <v>233</v>
      </c>
      <c r="BJ65" t="s">
        <v>233</v>
      </c>
      <c r="BK65" t="s">
        <v>233</v>
      </c>
      <c r="BL65" t="s">
        <v>233</v>
      </c>
      <c r="BM65" t="s">
        <v>233</v>
      </c>
      <c r="BN65" t="s">
        <v>233</v>
      </c>
      <c r="BO65" t="s">
        <v>233</v>
      </c>
      <c r="BP65" t="s">
        <v>233</v>
      </c>
      <c r="BQ65" t="s">
        <v>233</v>
      </c>
      <c r="BR65" t="s">
        <v>233</v>
      </c>
      <c r="BS65" t="s">
        <v>233</v>
      </c>
      <c r="BT65" t="s">
        <v>50</v>
      </c>
    </row>
    <row r="66" spans="14:72" x14ac:dyDescent="0.35">
      <c r="N66" s="132" t="e">
        <f t="shared" si="0"/>
        <v>#N/A</v>
      </c>
      <c r="O66" s="132" t="e">
        <f t="shared" si="1"/>
        <v>#N/A</v>
      </c>
      <c r="P66" s="132" t="e">
        <f t="shared" si="2"/>
        <v>#N/A</v>
      </c>
      <c r="Q66" s="132" t="e">
        <f t="shared" si="3"/>
        <v>#N/A</v>
      </c>
      <c r="R66" s="132">
        <f t="shared" si="4"/>
        <v>41625</v>
      </c>
      <c r="S66" s="132" t="e">
        <f t="shared" si="5"/>
        <v>#N/A</v>
      </c>
      <c r="T66" s="132" t="e">
        <f t="shared" si="6"/>
        <v>#N/A</v>
      </c>
      <c r="U66" s="132" t="e">
        <f t="shared" si="7"/>
        <v>#N/A</v>
      </c>
      <c r="V66" s="132" t="e">
        <f t="shared" si="8"/>
        <v>#N/A</v>
      </c>
      <c r="W66" s="132" t="e">
        <f t="shared" si="9"/>
        <v>#N/A</v>
      </c>
      <c r="X66" s="132" t="e">
        <f t="shared" si="10"/>
        <v>#N/A</v>
      </c>
      <c r="Y66" s="129">
        <v>41625</v>
      </c>
      <c r="Z66" s="128">
        <v>3</v>
      </c>
      <c r="AA66">
        <v>1</v>
      </c>
      <c r="AB66" s="128">
        <v>1</v>
      </c>
      <c r="AC66">
        <v>1</v>
      </c>
      <c r="AD66" s="128" t="s">
        <v>233</v>
      </c>
      <c r="AE66" t="s">
        <v>233</v>
      </c>
      <c r="AF66" s="128" t="s">
        <v>233</v>
      </c>
      <c r="AG66" t="s">
        <v>233</v>
      </c>
      <c r="AH66" s="128" t="s">
        <v>233</v>
      </c>
      <c r="AI66" t="s">
        <v>233</v>
      </c>
      <c r="AJ66" s="128" t="s">
        <v>233</v>
      </c>
      <c r="AK66" t="s">
        <v>233</v>
      </c>
      <c r="AN66" s="128" t="s">
        <v>233</v>
      </c>
      <c r="AO66" t="s">
        <v>233</v>
      </c>
      <c r="AP66" s="128" t="s">
        <v>233</v>
      </c>
      <c r="AQ66" t="s">
        <v>233</v>
      </c>
      <c r="AR66" s="128" t="s">
        <v>233</v>
      </c>
      <c r="AS66" t="s">
        <v>233</v>
      </c>
      <c r="AT66" s="128" t="s">
        <v>233</v>
      </c>
      <c r="AU66" t="s">
        <v>233</v>
      </c>
      <c r="AV66" s="128" t="s">
        <v>233</v>
      </c>
      <c r="AW66" t="s">
        <v>233</v>
      </c>
      <c r="AX66" t="s">
        <v>50</v>
      </c>
      <c r="AY66" s="132"/>
      <c r="AZ66">
        <v>41625</v>
      </c>
      <c r="BA66">
        <v>3</v>
      </c>
      <c r="BB66" t="s">
        <v>233</v>
      </c>
      <c r="BC66" t="s">
        <v>233</v>
      </c>
      <c r="BD66" t="s">
        <v>233</v>
      </c>
      <c r="BE66" t="s">
        <v>233</v>
      </c>
      <c r="BF66" t="s">
        <v>233</v>
      </c>
      <c r="BG66" t="s">
        <v>233</v>
      </c>
      <c r="BH66" t="s">
        <v>233</v>
      </c>
      <c r="BI66" t="s">
        <v>233</v>
      </c>
      <c r="BJ66" t="s">
        <v>233</v>
      </c>
      <c r="BK66" t="s">
        <v>233</v>
      </c>
      <c r="BL66" t="s">
        <v>233</v>
      </c>
      <c r="BM66" t="s">
        <v>233</v>
      </c>
      <c r="BN66" t="s">
        <v>233</v>
      </c>
      <c r="BO66" t="s">
        <v>233</v>
      </c>
      <c r="BP66" t="s">
        <v>233</v>
      </c>
      <c r="BQ66" t="s">
        <v>233</v>
      </c>
      <c r="BR66" t="s">
        <v>233</v>
      </c>
      <c r="BS66" t="s">
        <v>233</v>
      </c>
      <c r="BT66" t="s">
        <v>50</v>
      </c>
    </row>
    <row r="67" spans="14:72" x14ac:dyDescent="0.35">
      <c r="N67" s="132" t="e">
        <f t="shared" si="0"/>
        <v>#N/A</v>
      </c>
      <c r="O67" s="132" t="e">
        <f t="shared" si="1"/>
        <v>#N/A</v>
      </c>
      <c r="P67" s="132" t="e">
        <f t="shared" si="2"/>
        <v>#N/A</v>
      </c>
      <c r="Q67" s="132" t="e">
        <f t="shared" si="3"/>
        <v>#N/A</v>
      </c>
      <c r="R67" s="132" t="e">
        <f t="shared" si="4"/>
        <v>#N/A</v>
      </c>
      <c r="S67" s="132" t="e">
        <f t="shared" si="5"/>
        <v>#N/A</v>
      </c>
      <c r="T67" s="132" t="e">
        <f t="shared" si="6"/>
        <v>#N/A</v>
      </c>
      <c r="U67" s="132" t="e">
        <f t="shared" si="7"/>
        <v>#N/A</v>
      </c>
      <c r="V67" s="132" t="e">
        <f t="shared" si="8"/>
        <v>#N/A</v>
      </c>
      <c r="W67" s="132">
        <f t="shared" si="9"/>
        <v>41819</v>
      </c>
      <c r="X67" s="132" t="e">
        <f t="shared" si="10"/>
        <v>#N/A</v>
      </c>
      <c r="Y67" s="129">
        <v>41819</v>
      </c>
      <c r="Z67" s="128">
        <v>3</v>
      </c>
      <c r="AA67">
        <v>1</v>
      </c>
      <c r="AB67" s="128">
        <v>0</v>
      </c>
      <c r="AC67">
        <v>1</v>
      </c>
      <c r="AD67" s="128">
        <v>2</v>
      </c>
      <c r="AE67" t="s">
        <v>233</v>
      </c>
      <c r="AF67" s="128" t="s">
        <v>233</v>
      </c>
      <c r="AG67" t="s">
        <v>233</v>
      </c>
      <c r="AH67" s="128" t="s">
        <v>233</v>
      </c>
      <c r="AI67">
        <v>1</v>
      </c>
      <c r="AJ67" s="128" t="s">
        <v>233</v>
      </c>
      <c r="AK67" t="s">
        <v>233</v>
      </c>
      <c r="AN67" s="128" t="s">
        <v>233</v>
      </c>
      <c r="AO67">
        <v>6</v>
      </c>
      <c r="AP67" s="128">
        <v>6</v>
      </c>
      <c r="AQ67" t="s">
        <v>233</v>
      </c>
      <c r="AR67" s="128" t="s">
        <v>233</v>
      </c>
      <c r="AS67" t="s">
        <v>233</v>
      </c>
      <c r="AT67" s="128" t="s">
        <v>233</v>
      </c>
      <c r="AU67" t="s">
        <v>233</v>
      </c>
      <c r="AV67" s="128" t="s">
        <v>233</v>
      </c>
      <c r="AW67" t="s">
        <v>233</v>
      </c>
      <c r="AX67" t="s">
        <v>50</v>
      </c>
      <c r="AY67" s="132"/>
      <c r="AZ67">
        <v>41819</v>
      </c>
      <c r="BA67">
        <v>3</v>
      </c>
      <c r="BB67">
        <v>2</v>
      </c>
      <c r="BC67" t="s">
        <v>233</v>
      </c>
      <c r="BD67" t="s">
        <v>233</v>
      </c>
      <c r="BE67" t="s">
        <v>233</v>
      </c>
      <c r="BF67" t="s">
        <v>233</v>
      </c>
      <c r="BG67">
        <v>1</v>
      </c>
      <c r="BH67" t="s">
        <v>233</v>
      </c>
      <c r="BI67" t="s">
        <v>233</v>
      </c>
      <c r="BJ67" t="s">
        <v>233</v>
      </c>
      <c r="BK67">
        <v>6</v>
      </c>
      <c r="BL67">
        <v>6</v>
      </c>
      <c r="BM67" t="s">
        <v>233</v>
      </c>
      <c r="BN67" t="s">
        <v>233</v>
      </c>
      <c r="BO67" t="s">
        <v>233</v>
      </c>
      <c r="BP67" t="s">
        <v>233</v>
      </c>
      <c r="BQ67" t="s">
        <v>233</v>
      </c>
      <c r="BR67" t="s">
        <v>233</v>
      </c>
      <c r="BS67" t="s">
        <v>233</v>
      </c>
      <c r="BT67" t="s">
        <v>50</v>
      </c>
    </row>
    <row r="68" spans="14:72" x14ac:dyDescent="0.35">
      <c r="N68" s="132" t="e">
        <f t="shared" si="0"/>
        <v>#N/A</v>
      </c>
      <c r="O68" s="132" t="e">
        <f t="shared" si="1"/>
        <v>#N/A</v>
      </c>
      <c r="P68" s="132" t="e">
        <f t="shared" si="2"/>
        <v>#N/A</v>
      </c>
      <c r="Q68" s="132" t="e">
        <f t="shared" si="3"/>
        <v>#N/A</v>
      </c>
      <c r="R68" s="132" t="e">
        <f t="shared" si="4"/>
        <v>#N/A</v>
      </c>
      <c r="S68" s="132" t="e">
        <f t="shared" si="5"/>
        <v>#N/A</v>
      </c>
      <c r="T68" s="132" t="e">
        <f t="shared" si="6"/>
        <v>#N/A</v>
      </c>
      <c r="U68" s="132" t="e">
        <f t="shared" si="7"/>
        <v>#N/A</v>
      </c>
      <c r="V68" s="132" t="e">
        <f t="shared" si="8"/>
        <v>#N/A</v>
      </c>
      <c r="W68" s="132" t="e">
        <f t="shared" si="9"/>
        <v>#N/A</v>
      </c>
      <c r="X68" s="132">
        <f t="shared" si="10"/>
        <v>41917</v>
      </c>
      <c r="Y68" s="129">
        <v>41917</v>
      </c>
      <c r="Z68" s="128">
        <v>2</v>
      </c>
      <c r="AA68">
        <v>1</v>
      </c>
      <c r="AB68" s="128">
        <v>3</v>
      </c>
      <c r="AC68">
        <v>1</v>
      </c>
      <c r="AD68" s="128" t="s">
        <v>233</v>
      </c>
      <c r="AE68" t="s">
        <v>233</v>
      </c>
      <c r="AF68" s="128" t="s">
        <v>233</v>
      </c>
      <c r="AG68" t="s">
        <v>233</v>
      </c>
      <c r="AH68" s="128" t="s">
        <v>233</v>
      </c>
      <c r="AI68" t="s">
        <v>233</v>
      </c>
      <c r="AJ68" s="128" t="s">
        <v>233</v>
      </c>
      <c r="AK68" t="s">
        <v>233</v>
      </c>
      <c r="AN68" s="128" t="s">
        <v>233</v>
      </c>
      <c r="AO68" t="s">
        <v>233</v>
      </c>
      <c r="AP68" s="128">
        <v>6</v>
      </c>
      <c r="AQ68">
        <v>4</v>
      </c>
      <c r="AR68" s="128" t="s">
        <v>233</v>
      </c>
      <c r="AS68" t="s">
        <v>233</v>
      </c>
      <c r="AT68" s="128" t="s">
        <v>233</v>
      </c>
      <c r="AU68">
        <v>6</v>
      </c>
      <c r="AV68" s="128" t="s">
        <v>233</v>
      </c>
      <c r="AW68" t="s">
        <v>233</v>
      </c>
      <c r="AX68" t="s">
        <v>50</v>
      </c>
      <c r="AY68" s="132"/>
      <c r="AZ68">
        <v>41917</v>
      </c>
      <c r="BA68">
        <v>2</v>
      </c>
      <c r="BB68" t="s">
        <v>233</v>
      </c>
      <c r="BC68" t="s">
        <v>233</v>
      </c>
      <c r="BD68" t="s">
        <v>233</v>
      </c>
      <c r="BE68" t="s">
        <v>233</v>
      </c>
      <c r="BF68" t="s">
        <v>233</v>
      </c>
      <c r="BG68" t="s">
        <v>233</v>
      </c>
      <c r="BH68" t="s">
        <v>233</v>
      </c>
      <c r="BI68" t="s">
        <v>233</v>
      </c>
      <c r="BJ68" t="s">
        <v>233</v>
      </c>
      <c r="BK68" t="s">
        <v>233</v>
      </c>
      <c r="BL68">
        <v>6</v>
      </c>
      <c r="BM68">
        <v>4</v>
      </c>
      <c r="BN68" t="s">
        <v>233</v>
      </c>
      <c r="BO68" t="s">
        <v>233</v>
      </c>
      <c r="BP68" t="s">
        <v>233</v>
      </c>
      <c r="BQ68">
        <v>6</v>
      </c>
      <c r="BR68" t="s">
        <v>233</v>
      </c>
      <c r="BS68" t="s">
        <v>233</v>
      </c>
      <c r="BT68" t="s">
        <v>50</v>
      </c>
    </row>
    <row r="69" spans="14:72" x14ac:dyDescent="0.35">
      <c r="N69" s="132" t="e">
        <f t="shared" ref="N69:N106" si="11">VLOOKUP($AZ69,A$4,1,FALSE)</f>
        <v>#N/A</v>
      </c>
      <c r="O69" s="132" t="e">
        <f t="shared" ref="O69:O106" si="12">VLOOKUP($AZ69,B$4:B$10,1,FALSE)</f>
        <v>#N/A</v>
      </c>
      <c r="P69" s="132" t="e">
        <f t="shared" ref="P69:P106" si="13">VLOOKUP($AZ69,C$4:C$8,1,FALSE)</f>
        <v>#N/A</v>
      </c>
      <c r="Q69" s="132" t="e">
        <f t="shared" ref="Q69:Q106" si="14">VLOOKUP($AZ69,E$4:E$9,1,FALSE)</f>
        <v>#N/A</v>
      </c>
      <c r="R69" s="132" t="e">
        <f t="shared" ref="R69:R106" si="15">VLOOKUP($AZ69,F$4:F$9,1,FALSE)</f>
        <v>#N/A</v>
      </c>
      <c r="S69" s="132" t="e">
        <f t="shared" ref="S69:S106" si="16">VLOOKUP($AZ69,G$4:G$19,1,FALSE)</f>
        <v>#N/A</v>
      </c>
      <c r="T69" s="132" t="e">
        <f t="shared" ref="T69:T106" si="17">VLOOKUP($AZ69,H$4:H$34,1,FALSE)</f>
        <v>#N/A</v>
      </c>
      <c r="U69" s="132">
        <f t="shared" ref="U69:U106" si="18">VLOOKUP($AZ69,I$4:I$4,1,FALSE)</f>
        <v>41918</v>
      </c>
      <c r="V69" s="132" t="e">
        <f t="shared" ref="V69:V106" si="19">VLOOKUP($AZ69,J$4:J$8,1,FALSE)</f>
        <v>#N/A</v>
      </c>
      <c r="W69" s="132" t="e">
        <f t="shared" ref="W69:W106" si="20">VLOOKUP($AZ69,K$4:K$17,1,FALSE)</f>
        <v>#N/A</v>
      </c>
      <c r="X69" s="132" t="e">
        <f t="shared" ref="X69:X106" si="21">VLOOKUP($AZ69,L$4:L$9,1,FALSE)</f>
        <v>#N/A</v>
      </c>
      <c r="Y69" s="129">
        <v>41918</v>
      </c>
      <c r="Z69" s="128">
        <v>2</v>
      </c>
      <c r="AA69">
        <v>1</v>
      </c>
      <c r="AB69" s="128">
        <v>1</v>
      </c>
      <c r="AC69">
        <v>0</v>
      </c>
      <c r="AD69" s="128">
        <v>2</v>
      </c>
      <c r="AE69">
        <v>1</v>
      </c>
      <c r="AF69" s="128" t="s">
        <v>233</v>
      </c>
      <c r="AG69" t="s">
        <v>233</v>
      </c>
      <c r="AH69" s="128" t="s">
        <v>233</v>
      </c>
      <c r="AI69" t="s">
        <v>233</v>
      </c>
      <c r="AJ69" s="128" t="s">
        <v>233</v>
      </c>
      <c r="AK69" t="s">
        <v>233</v>
      </c>
      <c r="AN69" s="128" t="s">
        <v>233</v>
      </c>
      <c r="AO69" t="s">
        <v>233</v>
      </c>
      <c r="AP69" s="128">
        <v>6</v>
      </c>
      <c r="AQ69" t="s">
        <v>233</v>
      </c>
      <c r="AR69" s="128" t="s">
        <v>233</v>
      </c>
      <c r="AS69" t="s">
        <v>233</v>
      </c>
      <c r="AT69" s="128" t="s">
        <v>233</v>
      </c>
      <c r="AU69">
        <v>6</v>
      </c>
      <c r="AV69" s="128" t="s">
        <v>233</v>
      </c>
      <c r="AW69" t="s">
        <v>233</v>
      </c>
      <c r="AX69" t="s">
        <v>50</v>
      </c>
      <c r="AY69" s="132"/>
      <c r="AZ69">
        <v>41918</v>
      </c>
      <c r="BA69">
        <v>2</v>
      </c>
      <c r="BB69">
        <v>2</v>
      </c>
      <c r="BC69">
        <v>1</v>
      </c>
      <c r="BD69" t="s">
        <v>233</v>
      </c>
      <c r="BE69" t="s">
        <v>233</v>
      </c>
      <c r="BF69" t="s">
        <v>233</v>
      </c>
      <c r="BG69" t="s">
        <v>233</v>
      </c>
      <c r="BH69" t="s">
        <v>233</v>
      </c>
      <c r="BI69" t="s">
        <v>233</v>
      </c>
      <c r="BJ69" t="s">
        <v>233</v>
      </c>
      <c r="BK69" t="s">
        <v>233</v>
      </c>
      <c r="BL69">
        <v>6</v>
      </c>
      <c r="BM69" t="s">
        <v>233</v>
      </c>
      <c r="BN69" t="s">
        <v>233</v>
      </c>
      <c r="BO69" t="s">
        <v>233</v>
      </c>
      <c r="BP69" t="s">
        <v>233</v>
      </c>
      <c r="BQ69">
        <v>6</v>
      </c>
      <c r="BR69" t="s">
        <v>233</v>
      </c>
      <c r="BS69" t="s">
        <v>233</v>
      </c>
      <c r="BT69" t="s">
        <v>50</v>
      </c>
    </row>
    <row r="70" spans="14:72" x14ac:dyDescent="0.35">
      <c r="N70" s="132" t="e">
        <f t="shared" si="11"/>
        <v>#N/A</v>
      </c>
      <c r="O70" s="132" t="e">
        <f t="shared" si="12"/>
        <v>#N/A</v>
      </c>
      <c r="P70" s="132" t="e">
        <f t="shared" si="13"/>
        <v>#N/A</v>
      </c>
      <c r="Q70" s="132">
        <f t="shared" si="14"/>
        <v>42023</v>
      </c>
      <c r="R70" s="132" t="e">
        <f t="shared" si="15"/>
        <v>#N/A</v>
      </c>
      <c r="S70" s="132" t="e">
        <f t="shared" si="16"/>
        <v>#N/A</v>
      </c>
      <c r="T70" s="132" t="e">
        <f t="shared" si="17"/>
        <v>#N/A</v>
      </c>
      <c r="U70" s="132" t="e">
        <f t="shared" si="18"/>
        <v>#N/A</v>
      </c>
      <c r="V70" s="132" t="e">
        <f t="shared" si="19"/>
        <v>#N/A</v>
      </c>
      <c r="W70" s="132" t="e">
        <f t="shared" si="20"/>
        <v>#N/A</v>
      </c>
      <c r="X70" s="132" t="e">
        <f t="shared" si="21"/>
        <v>#N/A</v>
      </c>
      <c r="Y70" s="129">
        <v>42023</v>
      </c>
      <c r="Z70" s="128">
        <v>0</v>
      </c>
      <c r="AA70">
        <v>1</v>
      </c>
      <c r="AB70" s="128">
        <v>0</v>
      </c>
      <c r="AC70">
        <v>0</v>
      </c>
      <c r="AD70" s="128" t="s">
        <v>233</v>
      </c>
      <c r="AE70" t="s">
        <v>233</v>
      </c>
      <c r="AF70" s="128" t="s">
        <v>233</v>
      </c>
      <c r="AG70" t="s">
        <v>233</v>
      </c>
      <c r="AH70" s="128" t="s">
        <v>233</v>
      </c>
      <c r="AI70" t="s">
        <v>233</v>
      </c>
      <c r="AJ70" s="128" t="s">
        <v>233</v>
      </c>
      <c r="AK70" t="s">
        <v>233</v>
      </c>
      <c r="AN70" s="128" t="s">
        <v>233</v>
      </c>
      <c r="AO70" t="s">
        <v>233</v>
      </c>
      <c r="AP70" s="128">
        <v>6</v>
      </c>
      <c r="AQ70" t="s">
        <v>233</v>
      </c>
      <c r="AR70" s="128" t="s">
        <v>233</v>
      </c>
      <c r="AS70" t="s">
        <v>233</v>
      </c>
      <c r="AT70" s="128" t="s">
        <v>233</v>
      </c>
      <c r="AU70" t="s">
        <v>233</v>
      </c>
      <c r="AV70" s="128" t="s">
        <v>233</v>
      </c>
      <c r="AW70" t="s">
        <v>233</v>
      </c>
      <c r="AX70" t="s">
        <v>50</v>
      </c>
      <c r="AY70" s="132"/>
      <c r="AZ70">
        <v>42023</v>
      </c>
      <c r="BA70">
        <v>0</v>
      </c>
      <c r="BB70" t="s">
        <v>233</v>
      </c>
      <c r="BC70" t="s">
        <v>233</v>
      </c>
      <c r="BD70" t="s">
        <v>233</v>
      </c>
      <c r="BE70" t="s">
        <v>233</v>
      </c>
      <c r="BF70" t="s">
        <v>233</v>
      </c>
      <c r="BG70" t="s">
        <v>233</v>
      </c>
      <c r="BH70" t="s">
        <v>233</v>
      </c>
      <c r="BI70" t="s">
        <v>233</v>
      </c>
      <c r="BJ70" t="s">
        <v>233</v>
      </c>
      <c r="BK70" t="s">
        <v>233</v>
      </c>
      <c r="BL70">
        <v>6</v>
      </c>
      <c r="BM70" t="s">
        <v>233</v>
      </c>
      <c r="BN70" t="s">
        <v>233</v>
      </c>
      <c r="BO70" t="s">
        <v>233</v>
      </c>
      <c r="BP70" t="s">
        <v>233</v>
      </c>
      <c r="BQ70" t="s">
        <v>233</v>
      </c>
      <c r="BR70" t="s">
        <v>233</v>
      </c>
      <c r="BS70" t="s">
        <v>233</v>
      </c>
      <c r="BT70" t="s">
        <v>50</v>
      </c>
    </row>
    <row r="71" spans="14:72" x14ac:dyDescent="0.35">
      <c r="N71" s="132" t="e">
        <f t="shared" si="11"/>
        <v>#N/A</v>
      </c>
      <c r="O71" s="132" t="e">
        <f t="shared" si="12"/>
        <v>#N/A</v>
      </c>
      <c r="P71" s="132" t="e">
        <f t="shared" si="13"/>
        <v>#N/A</v>
      </c>
      <c r="Q71" s="132" t="e">
        <f t="shared" si="14"/>
        <v>#N/A</v>
      </c>
      <c r="R71" s="132" t="e">
        <f t="shared" si="15"/>
        <v>#N/A</v>
      </c>
      <c r="S71" s="132" t="e">
        <f t="shared" si="16"/>
        <v>#N/A</v>
      </c>
      <c r="T71" s="132" t="e">
        <f t="shared" si="17"/>
        <v>#N/A</v>
      </c>
      <c r="U71" s="132" t="e">
        <f t="shared" si="18"/>
        <v>#N/A</v>
      </c>
      <c r="V71" s="132" t="e">
        <f t="shared" si="19"/>
        <v>#N/A</v>
      </c>
      <c r="W71" s="132" t="e">
        <f t="shared" si="20"/>
        <v>#N/A</v>
      </c>
      <c r="X71" s="132" t="e">
        <f t="shared" si="21"/>
        <v>#N/A</v>
      </c>
      <c r="Y71" s="129">
        <v>42058</v>
      </c>
      <c r="Z71" s="128">
        <v>2</v>
      </c>
      <c r="AA71">
        <v>1</v>
      </c>
      <c r="AB71" s="128">
        <v>3</v>
      </c>
      <c r="AC71">
        <v>1</v>
      </c>
      <c r="AD71" s="128" t="s">
        <v>233</v>
      </c>
      <c r="AE71" t="s">
        <v>233</v>
      </c>
      <c r="AF71" s="128" t="s">
        <v>233</v>
      </c>
      <c r="AG71" t="s">
        <v>233</v>
      </c>
      <c r="AH71" s="128" t="s">
        <v>233</v>
      </c>
      <c r="AI71" t="s">
        <v>233</v>
      </c>
      <c r="AJ71" s="128" t="s">
        <v>233</v>
      </c>
      <c r="AK71" t="s">
        <v>233</v>
      </c>
      <c r="AN71" s="128" t="s">
        <v>233</v>
      </c>
      <c r="AO71" t="s">
        <v>233</v>
      </c>
      <c r="AP71" s="128" t="s">
        <v>233</v>
      </c>
      <c r="AQ71" t="s">
        <v>233</v>
      </c>
      <c r="AR71" s="128" t="s">
        <v>233</v>
      </c>
      <c r="AS71" t="s">
        <v>233</v>
      </c>
      <c r="AT71" s="128" t="s">
        <v>233</v>
      </c>
      <c r="AU71" t="s">
        <v>233</v>
      </c>
      <c r="AV71" s="128" t="s">
        <v>233</v>
      </c>
      <c r="AW71" t="s">
        <v>233</v>
      </c>
      <c r="AX71" t="s">
        <v>50</v>
      </c>
      <c r="AY71" s="132"/>
      <c r="AZ71">
        <v>42058</v>
      </c>
      <c r="BA71">
        <v>2</v>
      </c>
      <c r="BB71" t="s">
        <v>233</v>
      </c>
      <c r="BC71" t="s">
        <v>233</v>
      </c>
      <c r="BD71" t="s">
        <v>233</v>
      </c>
      <c r="BE71" t="s">
        <v>233</v>
      </c>
      <c r="BF71" t="s">
        <v>233</v>
      </c>
      <c r="BG71" t="s">
        <v>233</v>
      </c>
      <c r="BH71" t="s">
        <v>233</v>
      </c>
      <c r="BI71" t="s">
        <v>233</v>
      </c>
      <c r="BJ71" t="s">
        <v>233</v>
      </c>
      <c r="BK71" t="s">
        <v>233</v>
      </c>
      <c r="BL71" t="s">
        <v>233</v>
      </c>
      <c r="BM71" t="s">
        <v>233</v>
      </c>
      <c r="BN71" t="s">
        <v>233</v>
      </c>
      <c r="BO71" t="s">
        <v>233</v>
      </c>
      <c r="BP71" t="s">
        <v>233</v>
      </c>
      <c r="BQ71" t="s">
        <v>233</v>
      </c>
      <c r="BR71" t="s">
        <v>233</v>
      </c>
      <c r="BS71" t="s">
        <v>233</v>
      </c>
      <c r="BT71" t="s">
        <v>50</v>
      </c>
    </row>
    <row r="72" spans="14:72" x14ac:dyDescent="0.35">
      <c r="N72" s="132" t="e">
        <f t="shared" si="11"/>
        <v>#N/A</v>
      </c>
      <c r="O72" s="132" t="e">
        <f t="shared" si="12"/>
        <v>#N/A</v>
      </c>
      <c r="P72" s="132" t="e">
        <f t="shared" si="13"/>
        <v>#N/A</v>
      </c>
      <c r="Q72" s="132" t="e">
        <f t="shared" si="14"/>
        <v>#N/A</v>
      </c>
      <c r="R72" s="132" t="e">
        <f t="shared" si="15"/>
        <v>#N/A</v>
      </c>
      <c r="S72" s="132" t="e">
        <f t="shared" si="16"/>
        <v>#N/A</v>
      </c>
      <c r="T72" s="132" t="e">
        <f t="shared" si="17"/>
        <v>#N/A</v>
      </c>
      <c r="U72" s="132" t="e">
        <f t="shared" si="18"/>
        <v>#N/A</v>
      </c>
      <c r="V72" s="132" t="e">
        <f t="shared" si="19"/>
        <v>#N/A</v>
      </c>
      <c r="W72" s="132">
        <f t="shared" si="20"/>
        <v>42255</v>
      </c>
      <c r="X72" s="132" t="e">
        <f t="shared" si="21"/>
        <v>#N/A</v>
      </c>
      <c r="Y72" s="129">
        <v>42255</v>
      </c>
      <c r="Z72" s="128">
        <v>2</v>
      </c>
      <c r="AA72">
        <v>1</v>
      </c>
      <c r="AB72" s="128">
        <v>0</v>
      </c>
      <c r="AC72">
        <v>1</v>
      </c>
      <c r="AD72" s="128">
        <v>2</v>
      </c>
      <c r="AE72" t="s">
        <v>233</v>
      </c>
      <c r="AF72" s="128" t="s">
        <v>233</v>
      </c>
      <c r="AG72" t="s">
        <v>233</v>
      </c>
      <c r="AH72" s="128" t="s">
        <v>233</v>
      </c>
      <c r="AI72" t="s">
        <v>233</v>
      </c>
      <c r="AJ72" s="128" t="s">
        <v>233</v>
      </c>
      <c r="AK72" t="s">
        <v>233</v>
      </c>
      <c r="AN72" s="128" t="s">
        <v>233</v>
      </c>
      <c r="AO72" t="s">
        <v>233</v>
      </c>
      <c r="AP72" s="128">
        <v>4</v>
      </c>
      <c r="AQ72">
        <v>4</v>
      </c>
      <c r="AR72" s="128" t="s">
        <v>233</v>
      </c>
      <c r="AS72" t="s">
        <v>233</v>
      </c>
      <c r="AT72" s="128">
        <v>5</v>
      </c>
      <c r="AU72" t="s">
        <v>233</v>
      </c>
      <c r="AV72" s="128" t="s">
        <v>233</v>
      </c>
      <c r="AW72" t="s">
        <v>233</v>
      </c>
      <c r="AX72" t="s">
        <v>50</v>
      </c>
      <c r="AY72" s="132"/>
      <c r="AZ72">
        <v>42255</v>
      </c>
      <c r="BA72">
        <v>2</v>
      </c>
      <c r="BB72">
        <v>2</v>
      </c>
      <c r="BC72" t="s">
        <v>233</v>
      </c>
      <c r="BD72" t="s">
        <v>233</v>
      </c>
      <c r="BE72" t="s">
        <v>233</v>
      </c>
      <c r="BF72" t="s">
        <v>233</v>
      </c>
      <c r="BG72" t="s">
        <v>233</v>
      </c>
      <c r="BH72" t="s">
        <v>233</v>
      </c>
      <c r="BI72" t="s">
        <v>233</v>
      </c>
      <c r="BJ72" t="s">
        <v>233</v>
      </c>
      <c r="BK72" t="s">
        <v>233</v>
      </c>
      <c r="BL72">
        <v>4</v>
      </c>
      <c r="BM72">
        <v>4</v>
      </c>
      <c r="BN72" t="s">
        <v>233</v>
      </c>
      <c r="BO72" t="s">
        <v>233</v>
      </c>
      <c r="BP72">
        <v>5</v>
      </c>
      <c r="BQ72" t="s">
        <v>233</v>
      </c>
      <c r="BR72" t="s">
        <v>233</v>
      </c>
      <c r="BS72" t="s">
        <v>233</v>
      </c>
      <c r="BT72" t="s">
        <v>50</v>
      </c>
    </row>
    <row r="73" spans="14:72" x14ac:dyDescent="0.35">
      <c r="N73" s="132" t="e">
        <f t="shared" si="11"/>
        <v>#N/A</v>
      </c>
      <c r="O73" s="132" t="e">
        <f t="shared" si="12"/>
        <v>#N/A</v>
      </c>
      <c r="P73" s="132" t="e">
        <f t="shared" si="13"/>
        <v>#N/A</v>
      </c>
      <c r="Q73" s="132" t="e">
        <f t="shared" si="14"/>
        <v>#N/A</v>
      </c>
      <c r="R73" s="132" t="e">
        <f t="shared" si="15"/>
        <v>#N/A</v>
      </c>
      <c r="S73" s="132">
        <f t="shared" si="16"/>
        <v>42991</v>
      </c>
      <c r="T73" s="132" t="e">
        <f t="shared" si="17"/>
        <v>#N/A</v>
      </c>
      <c r="U73" s="132" t="e">
        <f t="shared" si="18"/>
        <v>#N/A</v>
      </c>
      <c r="V73" s="132" t="e">
        <f t="shared" si="19"/>
        <v>#N/A</v>
      </c>
      <c r="W73" s="132" t="e">
        <f t="shared" si="20"/>
        <v>#N/A</v>
      </c>
      <c r="X73" s="132" t="e">
        <f t="shared" si="21"/>
        <v>#N/A</v>
      </c>
      <c r="Y73" s="129">
        <v>42991</v>
      </c>
      <c r="Z73" s="128">
        <v>2</v>
      </c>
      <c r="AA73">
        <v>1</v>
      </c>
      <c r="AB73" s="128">
        <v>0</v>
      </c>
      <c r="AC73">
        <v>1</v>
      </c>
      <c r="AD73" s="128" t="s">
        <v>233</v>
      </c>
      <c r="AE73" t="s">
        <v>233</v>
      </c>
      <c r="AF73" s="128" t="s">
        <v>233</v>
      </c>
      <c r="AG73" t="s">
        <v>233</v>
      </c>
      <c r="AH73" s="128" t="s">
        <v>233</v>
      </c>
      <c r="AI73" t="s">
        <v>233</v>
      </c>
      <c r="AJ73" s="128" t="s">
        <v>233</v>
      </c>
      <c r="AK73" t="s">
        <v>233</v>
      </c>
      <c r="AN73" s="128" t="s">
        <v>233</v>
      </c>
      <c r="AO73">
        <v>6</v>
      </c>
      <c r="AP73" s="195">
        <v>6</v>
      </c>
      <c r="AQ73" s="1">
        <v>2</v>
      </c>
      <c r="AR73" s="195" t="s">
        <v>233</v>
      </c>
      <c r="AS73" s="1" t="s">
        <v>233</v>
      </c>
      <c r="AT73" s="195" t="s">
        <v>233</v>
      </c>
      <c r="AU73" s="1" t="s">
        <v>233</v>
      </c>
      <c r="AV73" s="195" t="s">
        <v>233</v>
      </c>
      <c r="AW73" s="1" t="s">
        <v>233</v>
      </c>
      <c r="AX73" t="s">
        <v>50</v>
      </c>
      <c r="AY73" s="132"/>
      <c r="AZ73">
        <v>42991</v>
      </c>
      <c r="BA73">
        <v>2</v>
      </c>
      <c r="BB73" t="s">
        <v>233</v>
      </c>
      <c r="BC73" t="s">
        <v>233</v>
      </c>
      <c r="BD73" t="s">
        <v>233</v>
      </c>
      <c r="BE73" t="s">
        <v>233</v>
      </c>
      <c r="BF73" t="s">
        <v>233</v>
      </c>
      <c r="BG73" t="s">
        <v>233</v>
      </c>
      <c r="BH73" t="s">
        <v>233</v>
      </c>
      <c r="BI73" t="s">
        <v>233</v>
      </c>
      <c r="BJ73" t="s">
        <v>233</v>
      </c>
      <c r="BK73">
        <v>6</v>
      </c>
      <c r="BL73">
        <v>6</v>
      </c>
      <c r="BM73">
        <v>2</v>
      </c>
      <c r="BN73" t="s">
        <v>233</v>
      </c>
      <c r="BO73" t="s">
        <v>233</v>
      </c>
      <c r="BP73" t="s">
        <v>233</v>
      </c>
      <c r="BQ73" t="s">
        <v>233</v>
      </c>
      <c r="BR73" t="s">
        <v>233</v>
      </c>
      <c r="BS73" t="s">
        <v>233</v>
      </c>
      <c r="BT73" t="s">
        <v>50</v>
      </c>
    </row>
    <row r="74" spans="14:72" x14ac:dyDescent="0.35">
      <c r="N74" s="132" t="e">
        <f t="shared" si="11"/>
        <v>#N/A</v>
      </c>
      <c r="O74" s="132" t="e">
        <f t="shared" si="12"/>
        <v>#N/A</v>
      </c>
      <c r="P74" s="132" t="e">
        <f t="shared" si="13"/>
        <v>#N/A</v>
      </c>
      <c r="Q74" s="132" t="e">
        <f t="shared" si="14"/>
        <v>#N/A</v>
      </c>
      <c r="R74" s="132" t="e">
        <f t="shared" si="15"/>
        <v>#N/A</v>
      </c>
      <c r="S74" s="132" t="e">
        <f t="shared" si="16"/>
        <v>#N/A</v>
      </c>
      <c r="T74" s="132" t="e">
        <f t="shared" si="17"/>
        <v>#N/A</v>
      </c>
      <c r="U74" s="132" t="e">
        <f t="shared" si="18"/>
        <v>#N/A</v>
      </c>
      <c r="V74" s="132">
        <f t="shared" si="19"/>
        <v>42997</v>
      </c>
      <c r="W74" s="132" t="e">
        <f t="shared" si="20"/>
        <v>#N/A</v>
      </c>
      <c r="X74" s="132" t="e">
        <f t="shared" si="21"/>
        <v>#N/A</v>
      </c>
      <c r="Y74" s="129">
        <v>42997</v>
      </c>
      <c r="Z74" s="128">
        <v>2</v>
      </c>
      <c r="AA74">
        <v>0</v>
      </c>
      <c r="AB74" s="128">
        <v>0</v>
      </c>
      <c r="AC74">
        <v>1</v>
      </c>
      <c r="AD74" s="128">
        <v>2</v>
      </c>
      <c r="AE74" t="s">
        <v>233</v>
      </c>
      <c r="AF74" s="128" t="s">
        <v>233</v>
      </c>
      <c r="AG74" t="s">
        <v>233</v>
      </c>
      <c r="AH74" s="128" t="s">
        <v>233</v>
      </c>
      <c r="AI74" t="s">
        <v>233</v>
      </c>
      <c r="AJ74" s="128" t="s">
        <v>233</v>
      </c>
      <c r="AK74" t="s">
        <v>233</v>
      </c>
      <c r="AN74" s="128" t="s">
        <v>233</v>
      </c>
      <c r="AO74" t="s">
        <v>233</v>
      </c>
      <c r="AP74" s="128">
        <v>6</v>
      </c>
      <c r="AQ74" t="s">
        <v>233</v>
      </c>
      <c r="AR74" s="128" t="s">
        <v>233</v>
      </c>
      <c r="AS74" t="s">
        <v>233</v>
      </c>
      <c r="AT74" s="128" t="s">
        <v>233</v>
      </c>
      <c r="AU74" t="s">
        <v>233</v>
      </c>
      <c r="AV74" s="128" t="s">
        <v>233</v>
      </c>
      <c r="AW74">
        <v>6</v>
      </c>
      <c r="AX74" t="s">
        <v>233</v>
      </c>
      <c r="AY74" s="132"/>
      <c r="AZ74">
        <v>42997</v>
      </c>
      <c r="BA74">
        <v>2</v>
      </c>
      <c r="BB74">
        <v>2</v>
      </c>
      <c r="BC74" t="s">
        <v>233</v>
      </c>
      <c r="BD74" t="s">
        <v>233</v>
      </c>
      <c r="BE74" t="s">
        <v>233</v>
      </c>
      <c r="BF74" t="s">
        <v>233</v>
      </c>
      <c r="BG74" t="s">
        <v>233</v>
      </c>
      <c r="BH74" t="s">
        <v>233</v>
      </c>
      <c r="BI74" t="s">
        <v>233</v>
      </c>
      <c r="BJ74" t="s">
        <v>233</v>
      </c>
      <c r="BK74" t="s">
        <v>233</v>
      </c>
      <c r="BL74">
        <v>6</v>
      </c>
      <c r="BM74" t="s">
        <v>233</v>
      </c>
      <c r="BN74" t="s">
        <v>233</v>
      </c>
      <c r="BO74" t="s">
        <v>233</v>
      </c>
      <c r="BP74" t="s">
        <v>233</v>
      </c>
      <c r="BQ74" t="s">
        <v>233</v>
      </c>
      <c r="BR74" t="s">
        <v>233</v>
      </c>
      <c r="BS74">
        <v>6</v>
      </c>
      <c r="BT74" t="s">
        <v>233</v>
      </c>
    </row>
    <row r="75" spans="14:72" x14ac:dyDescent="0.35">
      <c r="N75" s="132" t="e">
        <f t="shared" si="11"/>
        <v>#N/A</v>
      </c>
      <c r="O75" s="132" t="e">
        <f t="shared" si="12"/>
        <v>#N/A</v>
      </c>
      <c r="P75" s="132" t="e">
        <f t="shared" si="13"/>
        <v>#N/A</v>
      </c>
      <c r="Q75" s="132" t="e">
        <f t="shared" si="14"/>
        <v>#N/A</v>
      </c>
      <c r="R75" s="132" t="e">
        <f t="shared" si="15"/>
        <v>#N/A</v>
      </c>
      <c r="S75" s="132">
        <f t="shared" si="16"/>
        <v>43035</v>
      </c>
      <c r="T75" s="132" t="e">
        <f t="shared" si="17"/>
        <v>#N/A</v>
      </c>
      <c r="U75" s="132" t="e">
        <f t="shared" si="18"/>
        <v>#N/A</v>
      </c>
      <c r="V75" s="132" t="e">
        <f t="shared" si="19"/>
        <v>#N/A</v>
      </c>
      <c r="W75" s="132" t="e">
        <f t="shared" si="20"/>
        <v>#N/A</v>
      </c>
      <c r="X75" s="132" t="e">
        <f t="shared" si="21"/>
        <v>#N/A</v>
      </c>
      <c r="Y75" s="129">
        <v>43035</v>
      </c>
      <c r="Z75" s="128">
        <v>3</v>
      </c>
      <c r="AA75">
        <v>1</v>
      </c>
      <c r="AB75" s="128">
        <v>0</v>
      </c>
      <c r="AC75">
        <v>1</v>
      </c>
      <c r="AD75" s="128">
        <v>2</v>
      </c>
      <c r="AE75" t="s">
        <v>233</v>
      </c>
      <c r="AF75" s="128" t="s">
        <v>233</v>
      </c>
      <c r="AG75" t="s">
        <v>233</v>
      </c>
      <c r="AH75" s="128" t="s">
        <v>233</v>
      </c>
      <c r="AI75">
        <v>1</v>
      </c>
      <c r="AJ75" s="128" t="s">
        <v>233</v>
      </c>
      <c r="AK75" t="s">
        <v>233</v>
      </c>
      <c r="AN75" s="128" t="s">
        <v>233</v>
      </c>
      <c r="AO75">
        <v>6</v>
      </c>
      <c r="AP75" s="195">
        <v>6</v>
      </c>
      <c r="AQ75" s="1">
        <v>3</v>
      </c>
      <c r="AR75" s="195" t="s">
        <v>233</v>
      </c>
      <c r="AS75" s="1">
        <v>2</v>
      </c>
      <c r="AT75" s="195">
        <v>5</v>
      </c>
      <c r="AU75" s="1">
        <v>6</v>
      </c>
      <c r="AV75" s="195" t="s">
        <v>233</v>
      </c>
      <c r="AW75" s="1">
        <v>6</v>
      </c>
      <c r="AX75" t="s">
        <v>50</v>
      </c>
      <c r="AY75" s="132"/>
      <c r="AZ75">
        <v>43035</v>
      </c>
      <c r="BA75">
        <v>3</v>
      </c>
      <c r="BB75">
        <v>2</v>
      </c>
      <c r="BC75" t="s">
        <v>233</v>
      </c>
      <c r="BD75" t="s">
        <v>233</v>
      </c>
      <c r="BE75" t="s">
        <v>233</v>
      </c>
      <c r="BF75" t="s">
        <v>233</v>
      </c>
      <c r="BG75">
        <v>1</v>
      </c>
      <c r="BH75" t="s">
        <v>233</v>
      </c>
      <c r="BI75" t="s">
        <v>233</v>
      </c>
      <c r="BJ75" t="s">
        <v>233</v>
      </c>
      <c r="BK75">
        <v>6</v>
      </c>
      <c r="BL75">
        <v>6</v>
      </c>
      <c r="BM75">
        <v>3</v>
      </c>
      <c r="BN75" t="s">
        <v>233</v>
      </c>
      <c r="BO75">
        <v>2</v>
      </c>
      <c r="BP75">
        <v>5</v>
      </c>
      <c r="BQ75">
        <v>6</v>
      </c>
      <c r="BR75" t="s">
        <v>233</v>
      </c>
      <c r="BS75">
        <v>6</v>
      </c>
      <c r="BT75" t="s">
        <v>50</v>
      </c>
    </row>
    <row r="76" spans="14:72" x14ac:dyDescent="0.35">
      <c r="N76" s="132" t="e">
        <f t="shared" si="11"/>
        <v>#N/A</v>
      </c>
      <c r="O76" s="132" t="e">
        <f t="shared" si="12"/>
        <v>#N/A</v>
      </c>
      <c r="P76" s="132" t="e">
        <f t="shared" si="13"/>
        <v>#N/A</v>
      </c>
      <c r="Q76" s="132" t="e">
        <f t="shared" si="14"/>
        <v>#N/A</v>
      </c>
      <c r="R76" s="132" t="e">
        <f t="shared" si="15"/>
        <v>#N/A</v>
      </c>
      <c r="S76" s="132">
        <f t="shared" si="16"/>
        <v>43155</v>
      </c>
      <c r="T76" s="132" t="e">
        <f t="shared" si="17"/>
        <v>#N/A</v>
      </c>
      <c r="U76" s="132" t="e">
        <f t="shared" si="18"/>
        <v>#N/A</v>
      </c>
      <c r="V76" s="132" t="e">
        <f t="shared" si="19"/>
        <v>#N/A</v>
      </c>
      <c r="W76" s="132" t="e">
        <f t="shared" si="20"/>
        <v>#N/A</v>
      </c>
      <c r="X76" s="132" t="e">
        <f t="shared" si="21"/>
        <v>#N/A</v>
      </c>
      <c r="Y76" s="129">
        <v>43155</v>
      </c>
      <c r="Z76" s="128">
        <v>3</v>
      </c>
      <c r="AA76">
        <v>1</v>
      </c>
      <c r="AB76" s="128">
        <v>2</v>
      </c>
      <c r="AC76">
        <v>1</v>
      </c>
      <c r="AD76" s="128">
        <v>1</v>
      </c>
      <c r="AE76" t="s">
        <v>233</v>
      </c>
      <c r="AF76" s="128" t="s">
        <v>233</v>
      </c>
      <c r="AG76" t="s">
        <v>233</v>
      </c>
      <c r="AH76" s="128" t="s">
        <v>233</v>
      </c>
      <c r="AI76">
        <v>3</v>
      </c>
      <c r="AJ76" s="128" t="s">
        <v>233</v>
      </c>
      <c r="AK76" t="s">
        <v>233</v>
      </c>
      <c r="AN76" s="128" t="s">
        <v>233</v>
      </c>
      <c r="AO76" t="s">
        <v>233</v>
      </c>
      <c r="AP76" s="128">
        <v>6</v>
      </c>
      <c r="AQ76">
        <v>3</v>
      </c>
      <c r="AR76" s="128" t="s">
        <v>233</v>
      </c>
      <c r="AS76" t="s">
        <v>233</v>
      </c>
      <c r="AT76" s="128" t="s">
        <v>233</v>
      </c>
      <c r="AU76" t="s">
        <v>233</v>
      </c>
      <c r="AV76" s="128" t="s">
        <v>233</v>
      </c>
      <c r="AW76" t="s">
        <v>233</v>
      </c>
      <c r="AX76" t="s">
        <v>50</v>
      </c>
      <c r="AY76" s="132"/>
      <c r="AZ76">
        <v>43155</v>
      </c>
      <c r="BA76">
        <v>3</v>
      </c>
      <c r="BB76">
        <v>1</v>
      </c>
      <c r="BC76" t="s">
        <v>233</v>
      </c>
      <c r="BD76" t="s">
        <v>233</v>
      </c>
      <c r="BE76" t="s">
        <v>233</v>
      </c>
      <c r="BF76" t="s">
        <v>233</v>
      </c>
      <c r="BG76">
        <v>3</v>
      </c>
      <c r="BH76" t="s">
        <v>233</v>
      </c>
      <c r="BI76" t="s">
        <v>233</v>
      </c>
      <c r="BJ76" t="s">
        <v>233</v>
      </c>
      <c r="BK76" t="s">
        <v>233</v>
      </c>
      <c r="BL76">
        <v>6</v>
      </c>
      <c r="BM76">
        <v>3</v>
      </c>
      <c r="BN76" t="s">
        <v>233</v>
      </c>
      <c r="BO76" t="s">
        <v>233</v>
      </c>
      <c r="BP76" t="s">
        <v>233</v>
      </c>
      <c r="BQ76" t="s">
        <v>233</v>
      </c>
      <c r="BR76" t="s">
        <v>233</v>
      </c>
      <c r="BS76" t="s">
        <v>233</v>
      </c>
      <c r="BT76" t="s">
        <v>50</v>
      </c>
    </row>
    <row r="77" spans="14:72" x14ac:dyDescent="0.35">
      <c r="N77" s="132" t="e">
        <f t="shared" si="11"/>
        <v>#N/A</v>
      </c>
      <c r="O77" s="132" t="e">
        <f t="shared" si="12"/>
        <v>#N/A</v>
      </c>
      <c r="P77" s="132" t="e">
        <f t="shared" si="13"/>
        <v>#N/A</v>
      </c>
      <c r="Q77" s="132" t="e">
        <f t="shared" si="14"/>
        <v>#N/A</v>
      </c>
      <c r="R77" s="132" t="e">
        <f t="shared" si="15"/>
        <v>#N/A</v>
      </c>
      <c r="S77" s="132" t="e">
        <f t="shared" si="16"/>
        <v>#N/A</v>
      </c>
      <c r="T77" s="132">
        <f t="shared" si="17"/>
        <v>43248</v>
      </c>
      <c r="U77" s="132" t="e">
        <f t="shared" si="18"/>
        <v>#N/A</v>
      </c>
      <c r="V77" s="132" t="e">
        <f t="shared" si="19"/>
        <v>#N/A</v>
      </c>
      <c r="W77" s="132" t="e">
        <f t="shared" si="20"/>
        <v>#N/A</v>
      </c>
      <c r="X77" s="132" t="e">
        <f t="shared" si="21"/>
        <v>#N/A</v>
      </c>
      <c r="Y77" s="129">
        <v>43248</v>
      </c>
      <c r="Z77" s="128">
        <v>4</v>
      </c>
      <c r="AA77">
        <v>2</v>
      </c>
      <c r="AB77" s="128">
        <v>2</v>
      </c>
      <c r="AC77">
        <v>1</v>
      </c>
      <c r="AD77" s="128">
        <v>1</v>
      </c>
      <c r="AE77" t="s">
        <v>233</v>
      </c>
      <c r="AF77" s="128" t="s">
        <v>233</v>
      </c>
      <c r="AG77" t="s">
        <v>233</v>
      </c>
      <c r="AH77" s="128">
        <v>1</v>
      </c>
      <c r="AI77" t="s">
        <v>233</v>
      </c>
      <c r="AJ77" s="128" t="s">
        <v>233</v>
      </c>
      <c r="AK77" t="s">
        <v>233</v>
      </c>
      <c r="AN77" s="128" t="s">
        <v>233</v>
      </c>
      <c r="AO77" t="s">
        <v>233</v>
      </c>
      <c r="AP77" s="128">
        <v>6</v>
      </c>
      <c r="AQ77">
        <v>2</v>
      </c>
      <c r="AR77" s="128" t="s">
        <v>233</v>
      </c>
      <c r="AS77" t="s">
        <v>233</v>
      </c>
      <c r="AT77" s="128" t="s">
        <v>233</v>
      </c>
      <c r="AU77" t="s">
        <v>233</v>
      </c>
      <c r="AV77" s="128" t="s">
        <v>233</v>
      </c>
      <c r="AW77" t="s">
        <v>233</v>
      </c>
      <c r="AX77" t="s">
        <v>80</v>
      </c>
      <c r="AY77" s="132"/>
      <c r="AZ77">
        <v>43248</v>
      </c>
      <c r="BA77">
        <v>4</v>
      </c>
      <c r="BB77">
        <v>1</v>
      </c>
      <c r="BC77" t="s">
        <v>233</v>
      </c>
      <c r="BD77" t="s">
        <v>233</v>
      </c>
      <c r="BE77" t="s">
        <v>233</v>
      </c>
      <c r="BF77">
        <v>1</v>
      </c>
      <c r="BG77" t="s">
        <v>233</v>
      </c>
      <c r="BH77" t="s">
        <v>233</v>
      </c>
      <c r="BI77" t="s">
        <v>233</v>
      </c>
      <c r="BJ77" t="s">
        <v>233</v>
      </c>
      <c r="BK77" t="s">
        <v>233</v>
      </c>
      <c r="BL77">
        <v>6</v>
      </c>
      <c r="BM77">
        <v>2</v>
      </c>
      <c r="BN77" t="s">
        <v>233</v>
      </c>
      <c r="BO77" t="s">
        <v>233</v>
      </c>
      <c r="BP77" t="s">
        <v>233</v>
      </c>
      <c r="BQ77" t="s">
        <v>233</v>
      </c>
      <c r="BR77" t="s">
        <v>233</v>
      </c>
      <c r="BS77" t="s">
        <v>233</v>
      </c>
      <c r="BT77" t="s">
        <v>80</v>
      </c>
    </row>
    <row r="78" spans="14:72" x14ac:dyDescent="0.35">
      <c r="N78" s="132" t="e">
        <f t="shared" si="11"/>
        <v>#N/A</v>
      </c>
      <c r="O78" s="132" t="e">
        <f t="shared" si="12"/>
        <v>#N/A</v>
      </c>
      <c r="P78" s="132" t="e">
        <f t="shared" si="13"/>
        <v>#N/A</v>
      </c>
      <c r="Q78" s="132" t="e">
        <f t="shared" si="14"/>
        <v>#N/A</v>
      </c>
      <c r="R78" s="132" t="e">
        <f t="shared" si="15"/>
        <v>#N/A</v>
      </c>
      <c r="S78" s="132">
        <f t="shared" si="16"/>
        <v>43609</v>
      </c>
      <c r="T78" s="132" t="e">
        <f t="shared" si="17"/>
        <v>#N/A</v>
      </c>
      <c r="U78" s="132" t="e">
        <f t="shared" si="18"/>
        <v>#N/A</v>
      </c>
      <c r="V78" s="132" t="e">
        <f t="shared" si="19"/>
        <v>#N/A</v>
      </c>
      <c r="W78" s="132" t="e">
        <f t="shared" si="20"/>
        <v>#N/A</v>
      </c>
      <c r="X78" s="132" t="e">
        <f t="shared" si="21"/>
        <v>#N/A</v>
      </c>
      <c r="Y78" s="129">
        <v>43609</v>
      </c>
      <c r="Z78" s="128">
        <v>3</v>
      </c>
      <c r="AA78">
        <v>1</v>
      </c>
      <c r="AB78" s="128">
        <v>0</v>
      </c>
      <c r="AC78">
        <v>1</v>
      </c>
      <c r="AD78" s="128">
        <v>1</v>
      </c>
      <c r="AE78" t="s">
        <v>233</v>
      </c>
      <c r="AF78" s="128" t="s">
        <v>233</v>
      </c>
      <c r="AG78" t="s">
        <v>233</v>
      </c>
      <c r="AH78" s="128">
        <v>6</v>
      </c>
      <c r="AI78" t="s">
        <v>233</v>
      </c>
      <c r="AJ78" s="128" t="s">
        <v>233</v>
      </c>
      <c r="AK78" t="s">
        <v>233</v>
      </c>
      <c r="AN78" s="128" t="s">
        <v>233</v>
      </c>
      <c r="AO78">
        <v>6</v>
      </c>
      <c r="AP78" s="128">
        <v>6</v>
      </c>
      <c r="AQ78">
        <v>3</v>
      </c>
      <c r="AR78" s="128" t="s">
        <v>233</v>
      </c>
      <c r="AS78" t="s">
        <v>233</v>
      </c>
      <c r="AT78" s="128" t="s">
        <v>233</v>
      </c>
      <c r="AU78" t="s">
        <v>233</v>
      </c>
      <c r="AV78" s="128" t="s">
        <v>233</v>
      </c>
      <c r="AW78" t="s">
        <v>233</v>
      </c>
      <c r="AX78" t="s">
        <v>50</v>
      </c>
      <c r="AY78" s="132"/>
      <c r="AZ78">
        <v>43609</v>
      </c>
      <c r="BA78">
        <v>3</v>
      </c>
      <c r="BB78">
        <v>1</v>
      </c>
      <c r="BC78" t="s">
        <v>233</v>
      </c>
      <c r="BD78" t="s">
        <v>233</v>
      </c>
      <c r="BE78" t="s">
        <v>233</v>
      </c>
      <c r="BF78">
        <v>6</v>
      </c>
      <c r="BG78" t="s">
        <v>233</v>
      </c>
      <c r="BH78" t="s">
        <v>233</v>
      </c>
      <c r="BI78" t="s">
        <v>233</v>
      </c>
      <c r="BJ78" t="s">
        <v>233</v>
      </c>
      <c r="BK78">
        <v>6</v>
      </c>
      <c r="BL78">
        <v>6</v>
      </c>
      <c r="BM78">
        <v>3</v>
      </c>
      <c r="BN78" t="s">
        <v>233</v>
      </c>
      <c r="BO78" t="s">
        <v>233</v>
      </c>
      <c r="BP78" t="s">
        <v>233</v>
      </c>
      <c r="BQ78" t="s">
        <v>233</v>
      </c>
      <c r="BR78" t="s">
        <v>233</v>
      </c>
      <c r="BS78" t="s">
        <v>233</v>
      </c>
      <c r="BT78" t="s">
        <v>50</v>
      </c>
    </row>
    <row r="79" spans="14:72" x14ac:dyDescent="0.35">
      <c r="N79" s="132" t="e">
        <f t="shared" si="11"/>
        <v>#N/A</v>
      </c>
      <c r="O79" s="132" t="e">
        <f t="shared" si="12"/>
        <v>#N/A</v>
      </c>
      <c r="P79" s="132" t="e">
        <f t="shared" si="13"/>
        <v>#N/A</v>
      </c>
      <c r="Q79" s="132" t="e">
        <f t="shared" si="14"/>
        <v>#N/A</v>
      </c>
      <c r="R79" s="132" t="e">
        <f t="shared" si="15"/>
        <v>#N/A</v>
      </c>
      <c r="S79" s="132" t="e">
        <f t="shared" si="16"/>
        <v>#N/A</v>
      </c>
      <c r="T79" s="132">
        <f t="shared" si="17"/>
        <v>43621</v>
      </c>
      <c r="U79" s="132" t="e">
        <f t="shared" si="18"/>
        <v>#N/A</v>
      </c>
      <c r="V79" s="132" t="e">
        <f t="shared" si="19"/>
        <v>#N/A</v>
      </c>
      <c r="W79" s="132" t="e">
        <f t="shared" si="20"/>
        <v>#N/A</v>
      </c>
      <c r="X79" s="132" t="e">
        <f t="shared" si="21"/>
        <v>#N/A</v>
      </c>
      <c r="Y79" s="129">
        <v>43621</v>
      </c>
      <c r="Z79" s="128">
        <v>4</v>
      </c>
      <c r="AA79">
        <v>1</v>
      </c>
      <c r="AB79" s="128">
        <v>2</v>
      </c>
      <c r="AC79">
        <v>1</v>
      </c>
      <c r="AD79" s="128">
        <v>2</v>
      </c>
      <c r="AE79" t="s">
        <v>233</v>
      </c>
      <c r="AF79" s="128" t="s">
        <v>233</v>
      </c>
      <c r="AG79" t="s">
        <v>233</v>
      </c>
      <c r="AH79" s="128" t="s">
        <v>233</v>
      </c>
      <c r="AI79" t="s">
        <v>233</v>
      </c>
      <c r="AJ79" s="128" t="s">
        <v>233</v>
      </c>
      <c r="AK79" t="s">
        <v>233</v>
      </c>
      <c r="AN79" s="128" t="s">
        <v>233</v>
      </c>
      <c r="AO79" t="s">
        <v>233</v>
      </c>
      <c r="AP79" s="128">
        <v>6</v>
      </c>
      <c r="AQ79">
        <v>4</v>
      </c>
      <c r="AR79" s="128" t="s">
        <v>233</v>
      </c>
      <c r="AS79" t="s">
        <v>233</v>
      </c>
      <c r="AT79" s="128" t="s">
        <v>233</v>
      </c>
      <c r="AU79" t="s">
        <v>233</v>
      </c>
      <c r="AV79" s="128" t="s">
        <v>233</v>
      </c>
      <c r="AW79" t="s">
        <v>233</v>
      </c>
      <c r="AX79" t="s">
        <v>50</v>
      </c>
      <c r="AY79" s="132"/>
      <c r="AZ79">
        <v>43621</v>
      </c>
      <c r="BA79">
        <v>4</v>
      </c>
      <c r="BB79">
        <v>2</v>
      </c>
      <c r="BC79" t="s">
        <v>233</v>
      </c>
      <c r="BD79" t="s">
        <v>233</v>
      </c>
      <c r="BE79" t="s">
        <v>233</v>
      </c>
      <c r="BF79" t="s">
        <v>233</v>
      </c>
      <c r="BG79" t="s">
        <v>233</v>
      </c>
      <c r="BH79" t="s">
        <v>233</v>
      </c>
      <c r="BI79" t="s">
        <v>233</v>
      </c>
      <c r="BJ79" t="s">
        <v>233</v>
      </c>
      <c r="BK79" t="s">
        <v>233</v>
      </c>
      <c r="BL79">
        <v>6</v>
      </c>
      <c r="BM79">
        <v>4</v>
      </c>
      <c r="BN79" t="s">
        <v>233</v>
      </c>
      <c r="BO79" t="s">
        <v>233</v>
      </c>
      <c r="BP79" t="s">
        <v>233</v>
      </c>
      <c r="BQ79" t="s">
        <v>233</v>
      </c>
      <c r="BR79" t="s">
        <v>233</v>
      </c>
      <c r="BS79" t="s">
        <v>233</v>
      </c>
      <c r="BT79" t="s">
        <v>50</v>
      </c>
    </row>
    <row r="80" spans="14:72" x14ac:dyDescent="0.35">
      <c r="N80" s="132" t="e">
        <f t="shared" si="11"/>
        <v>#N/A</v>
      </c>
      <c r="O80" s="132" t="e">
        <f t="shared" si="12"/>
        <v>#N/A</v>
      </c>
      <c r="P80" s="132" t="e">
        <f t="shared" si="13"/>
        <v>#N/A</v>
      </c>
      <c r="Q80" s="132" t="e">
        <f t="shared" si="14"/>
        <v>#N/A</v>
      </c>
      <c r="R80" s="132" t="e">
        <f t="shared" si="15"/>
        <v>#N/A</v>
      </c>
      <c r="S80" s="132" t="e">
        <f t="shared" si="16"/>
        <v>#N/A</v>
      </c>
      <c r="T80" s="132" t="e">
        <f t="shared" si="17"/>
        <v>#N/A</v>
      </c>
      <c r="U80" s="132" t="e">
        <f t="shared" si="18"/>
        <v>#N/A</v>
      </c>
      <c r="V80" s="132" t="e">
        <f t="shared" si="19"/>
        <v>#N/A</v>
      </c>
      <c r="W80" s="132">
        <f t="shared" si="20"/>
        <v>44051</v>
      </c>
      <c r="X80" s="132" t="e">
        <f t="shared" si="21"/>
        <v>#N/A</v>
      </c>
      <c r="Y80" s="129">
        <v>44051</v>
      </c>
      <c r="Z80" s="128">
        <v>3</v>
      </c>
      <c r="AA80">
        <v>1</v>
      </c>
      <c r="AB80" s="128">
        <v>0</v>
      </c>
      <c r="AC80">
        <v>1</v>
      </c>
      <c r="AD80" s="128">
        <v>1</v>
      </c>
      <c r="AE80" t="s">
        <v>233</v>
      </c>
      <c r="AF80" s="128" t="s">
        <v>233</v>
      </c>
      <c r="AG80">
        <v>1</v>
      </c>
      <c r="AH80" s="128" t="s">
        <v>233</v>
      </c>
      <c r="AI80">
        <v>1</v>
      </c>
      <c r="AJ80" s="128">
        <v>2</v>
      </c>
      <c r="AK80" t="s">
        <v>233</v>
      </c>
      <c r="AN80" s="128">
        <v>1</v>
      </c>
      <c r="AO80">
        <v>6</v>
      </c>
      <c r="AP80" s="128">
        <v>6</v>
      </c>
      <c r="AQ80">
        <v>2</v>
      </c>
      <c r="AR80" s="128">
        <v>2</v>
      </c>
      <c r="AS80">
        <v>2</v>
      </c>
      <c r="AT80" s="128">
        <v>5</v>
      </c>
      <c r="AU80">
        <v>6</v>
      </c>
      <c r="AV80" s="128" t="s">
        <v>233</v>
      </c>
      <c r="AW80">
        <v>6</v>
      </c>
      <c r="AX80" t="s">
        <v>50</v>
      </c>
      <c r="AY80" s="132"/>
      <c r="AZ80">
        <v>44051</v>
      </c>
      <c r="BA80">
        <v>3</v>
      </c>
      <c r="BB80">
        <v>1</v>
      </c>
      <c r="BC80" t="s">
        <v>233</v>
      </c>
      <c r="BD80" t="s">
        <v>233</v>
      </c>
      <c r="BE80">
        <v>1</v>
      </c>
      <c r="BF80" t="s">
        <v>233</v>
      </c>
      <c r="BG80">
        <v>1</v>
      </c>
      <c r="BH80">
        <v>2</v>
      </c>
      <c r="BI80" t="s">
        <v>233</v>
      </c>
      <c r="BJ80">
        <v>1</v>
      </c>
      <c r="BK80">
        <v>6</v>
      </c>
      <c r="BL80">
        <v>6</v>
      </c>
      <c r="BM80">
        <v>2</v>
      </c>
      <c r="BN80">
        <v>2</v>
      </c>
      <c r="BO80">
        <v>2</v>
      </c>
      <c r="BP80">
        <v>5</v>
      </c>
      <c r="BQ80">
        <v>6</v>
      </c>
      <c r="BR80" t="s">
        <v>233</v>
      </c>
      <c r="BS80">
        <v>6</v>
      </c>
      <c r="BT80" t="s">
        <v>50</v>
      </c>
    </row>
    <row r="81" spans="14:72" x14ac:dyDescent="0.35">
      <c r="N81" s="132" t="e">
        <f t="shared" si="11"/>
        <v>#N/A</v>
      </c>
      <c r="O81" s="132" t="e">
        <f t="shared" si="12"/>
        <v>#N/A</v>
      </c>
      <c r="P81" s="132" t="e">
        <f t="shared" si="13"/>
        <v>#N/A</v>
      </c>
      <c r="Q81" s="132" t="e">
        <f t="shared" si="14"/>
        <v>#N/A</v>
      </c>
      <c r="R81" s="132" t="e">
        <f t="shared" si="15"/>
        <v>#N/A</v>
      </c>
      <c r="S81" s="132" t="e">
        <f t="shared" si="16"/>
        <v>#N/A</v>
      </c>
      <c r="T81" s="132" t="e">
        <f t="shared" si="17"/>
        <v>#N/A</v>
      </c>
      <c r="U81" s="132" t="e">
        <f t="shared" si="18"/>
        <v>#N/A</v>
      </c>
      <c r="V81" s="132">
        <f t="shared" si="19"/>
        <v>44315</v>
      </c>
      <c r="W81" s="132" t="e">
        <f t="shared" si="20"/>
        <v>#N/A</v>
      </c>
      <c r="X81" s="132" t="e">
        <f t="shared" si="21"/>
        <v>#N/A</v>
      </c>
      <c r="Y81" s="129">
        <v>44315</v>
      </c>
      <c r="Z81" s="128">
        <v>2</v>
      </c>
      <c r="AA81">
        <v>0</v>
      </c>
      <c r="AB81" s="128">
        <v>0</v>
      </c>
      <c r="AC81">
        <v>1</v>
      </c>
      <c r="AD81" s="128" t="s">
        <v>233</v>
      </c>
      <c r="AE81" t="s">
        <v>233</v>
      </c>
      <c r="AF81" s="128" t="s">
        <v>233</v>
      </c>
      <c r="AG81" t="s">
        <v>233</v>
      </c>
      <c r="AH81" s="128" t="s">
        <v>233</v>
      </c>
      <c r="AI81" t="s">
        <v>233</v>
      </c>
      <c r="AJ81" s="128" t="s">
        <v>233</v>
      </c>
      <c r="AK81" t="s">
        <v>233</v>
      </c>
      <c r="AN81" s="128" t="s">
        <v>233</v>
      </c>
      <c r="AO81">
        <v>5</v>
      </c>
      <c r="AP81" s="128">
        <v>6</v>
      </c>
      <c r="AQ81" t="s">
        <v>233</v>
      </c>
      <c r="AR81" s="128" t="s">
        <v>233</v>
      </c>
      <c r="AS81" t="s">
        <v>233</v>
      </c>
      <c r="AT81" s="128" t="s">
        <v>233</v>
      </c>
      <c r="AU81" t="s">
        <v>233</v>
      </c>
      <c r="AV81" s="128" t="s">
        <v>233</v>
      </c>
      <c r="AW81">
        <v>6</v>
      </c>
      <c r="AX81" t="s">
        <v>233</v>
      </c>
      <c r="AY81" s="132"/>
      <c r="AZ81">
        <v>44315</v>
      </c>
      <c r="BA81">
        <v>2</v>
      </c>
      <c r="BB81" t="s">
        <v>233</v>
      </c>
      <c r="BC81" t="s">
        <v>233</v>
      </c>
      <c r="BD81" t="s">
        <v>233</v>
      </c>
      <c r="BE81" t="s">
        <v>233</v>
      </c>
      <c r="BF81" t="s">
        <v>233</v>
      </c>
      <c r="BG81" t="s">
        <v>233</v>
      </c>
      <c r="BH81" t="s">
        <v>233</v>
      </c>
      <c r="BI81" t="s">
        <v>233</v>
      </c>
      <c r="BJ81" t="s">
        <v>233</v>
      </c>
      <c r="BK81">
        <v>5</v>
      </c>
      <c r="BL81">
        <v>6</v>
      </c>
      <c r="BM81" t="s">
        <v>233</v>
      </c>
      <c r="BN81" t="s">
        <v>233</v>
      </c>
      <c r="BO81" t="s">
        <v>233</v>
      </c>
      <c r="BP81" t="s">
        <v>233</v>
      </c>
      <c r="BQ81" t="s">
        <v>233</v>
      </c>
      <c r="BR81" t="s">
        <v>233</v>
      </c>
      <c r="BS81">
        <v>6</v>
      </c>
      <c r="BT81" t="s">
        <v>233</v>
      </c>
    </row>
    <row r="82" spans="14:72" x14ac:dyDescent="0.35">
      <c r="N82" s="132" t="e">
        <f t="shared" si="11"/>
        <v>#N/A</v>
      </c>
      <c r="O82" s="132" t="e">
        <f t="shared" si="12"/>
        <v>#N/A</v>
      </c>
      <c r="P82" s="132" t="e">
        <f t="shared" si="13"/>
        <v>#N/A</v>
      </c>
      <c r="Q82" s="132" t="e">
        <f t="shared" si="14"/>
        <v>#N/A</v>
      </c>
      <c r="R82" s="132" t="e">
        <f t="shared" si="15"/>
        <v>#N/A</v>
      </c>
      <c r="S82" s="132">
        <f t="shared" si="16"/>
        <v>44403</v>
      </c>
      <c r="T82" s="132" t="e">
        <f t="shared" si="17"/>
        <v>#N/A</v>
      </c>
      <c r="U82" s="132" t="e">
        <f t="shared" si="18"/>
        <v>#N/A</v>
      </c>
      <c r="V82" s="132" t="e">
        <f t="shared" si="19"/>
        <v>#N/A</v>
      </c>
      <c r="W82" s="132" t="e">
        <f t="shared" si="20"/>
        <v>#N/A</v>
      </c>
      <c r="X82" s="132" t="e">
        <f t="shared" si="21"/>
        <v>#N/A</v>
      </c>
      <c r="Y82" s="129">
        <v>44403</v>
      </c>
      <c r="Z82" s="128">
        <v>0</v>
      </c>
      <c r="AA82">
        <v>1</v>
      </c>
      <c r="AB82" s="128">
        <v>0</v>
      </c>
      <c r="AC82">
        <v>0</v>
      </c>
      <c r="AD82" s="128" t="s">
        <v>233</v>
      </c>
      <c r="AE82" t="s">
        <v>233</v>
      </c>
      <c r="AF82" s="128" t="s">
        <v>233</v>
      </c>
      <c r="AG82" t="s">
        <v>233</v>
      </c>
      <c r="AH82" s="128" t="s">
        <v>233</v>
      </c>
      <c r="AI82" t="s">
        <v>233</v>
      </c>
      <c r="AJ82" s="128" t="s">
        <v>233</v>
      </c>
      <c r="AK82" t="s">
        <v>233</v>
      </c>
      <c r="AN82" s="128" t="s">
        <v>233</v>
      </c>
      <c r="AO82" t="s">
        <v>233</v>
      </c>
      <c r="AP82" s="128">
        <v>3</v>
      </c>
      <c r="AQ82">
        <v>1</v>
      </c>
      <c r="AR82" s="128">
        <v>1</v>
      </c>
      <c r="AS82" t="s">
        <v>233</v>
      </c>
      <c r="AT82" s="128">
        <v>3</v>
      </c>
      <c r="AU82">
        <v>6</v>
      </c>
      <c r="AV82" s="128" t="s">
        <v>233</v>
      </c>
      <c r="AW82">
        <v>6</v>
      </c>
      <c r="AX82" t="s">
        <v>50</v>
      </c>
      <c r="AY82" s="132"/>
      <c r="AZ82">
        <v>44403</v>
      </c>
      <c r="BA82">
        <v>0</v>
      </c>
      <c r="BB82" t="s">
        <v>233</v>
      </c>
      <c r="BC82" t="s">
        <v>233</v>
      </c>
      <c r="BD82" t="s">
        <v>233</v>
      </c>
      <c r="BE82" t="s">
        <v>233</v>
      </c>
      <c r="BF82" t="s">
        <v>233</v>
      </c>
      <c r="BG82" t="s">
        <v>233</v>
      </c>
      <c r="BH82" t="s">
        <v>233</v>
      </c>
      <c r="BI82" t="s">
        <v>233</v>
      </c>
      <c r="BJ82" t="s">
        <v>233</v>
      </c>
      <c r="BK82" t="s">
        <v>233</v>
      </c>
      <c r="BL82">
        <v>3</v>
      </c>
      <c r="BM82">
        <v>1</v>
      </c>
      <c r="BN82">
        <v>1</v>
      </c>
      <c r="BO82" t="s">
        <v>233</v>
      </c>
      <c r="BP82">
        <v>3</v>
      </c>
      <c r="BQ82">
        <v>6</v>
      </c>
      <c r="BR82" t="s">
        <v>233</v>
      </c>
      <c r="BS82">
        <v>6</v>
      </c>
      <c r="BT82" t="s">
        <v>50</v>
      </c>
    </row>
    <row r="83" spans="14:72" x14ac:dyDescent="0.35">
      <c r="N83" s="132" t="e">
        <f t="shared" si="11"/>
        <v>#N/A</v>
      </c>
      <c r="O83" s="132" t="e">
        <f t="shared" si="12"/>
        <v>#N/A</v>
      </c>
      <c r="P83" s="132" t="e">
        <f t="shared" si="13"/>
        <v>#N/A</v>
      </c>
      <c r="Q83" s="132">
        <f t="shared" si="14"/>
        <v>44495</v>
      </c>
      <c r="R83" s="132" t="e">
        <f t="shared" si="15"/>
        <v>#N/A</v>
      </c>
      <c r="S83" s="132" t="e">
        <f t="shared" si="16"/>
        <v>#N/A</v>
      </c>
      <c r="T83" s="132" t="e">
        <f t="shared" si="17"/>
        <v>#N/A</v>
      </c>
      <c r="U83" s="132" t="e">
        <f t="shared" si="18"/>
        <v>#N/A</v>
      </c>
      <c r="V83" s="132" t="e">
        <f t="shared" si="19"/>
        <v>#N/A</v>
      </c>
      <c r="W83" s="132" t="e">
        <f t="shared" si="20"/>
        <v>#N/A</v>
      </c>
      <c r="X83" s="132" t="e">
        <f t="shared" si="21"/>
        <v>#N/A</v>
      </c>
      <c r="Y83" s="129">
        <v>44495</v>
      </c>
      <c r="Z83" s="128">
        <v>0</v>
      </c>
      <c r="AA83">
        <v>1</v>
      </c>
      <c r="AB83" s="128">
        <v>1</v>
      </c>
      <c r="AC83">
        <v>0</v>
      </c>
      <c r="AD83" s="128" t="s">
        <v>233</v>
      </c>
      <c r="AE83" t="s">
        <v>233</v>
      </c>
      <c r="AF83" s="128" t="s">
        <v>233</v>
      </c>
      <c r="AG83" t="s">
        <v>233</v>
      </c>
      <c r="AH83" s="128" t="s">
        <v>233</v>
      </c>
      <c r="AI83" t="s">
        <v>233</v>
      </c>
      <c r="AJ83" s="128" t="s">
        <v>233</v>
      </c>
      <c r="AK83" t="s">
        <v>233</v>
      </c>
      <c r="AN83" s="128" t="s">
        <v>233</v>
      </c>
      <c r="AO83" t="s">
        <v>233</v>
      </c>
      <c r="AP83" s="128">
        <v>6</v>
      </c>
      <c r="AQ83">
        <v>1</v>
      </c>
      <c r="AR83" s="128">
        <v>1</v>
      </c>
      <c r="AS83" t="s">
        <v>233</v>
      </c>
      <c r="AT83" s="128">
        <v>4</v>
      </c>
      <c r="AU83">
        <v>6</v>
      </c>
      <c r="AV83" s="128" t="s">
        <v>233</v>
      </c>
      <c r="AW83">
        <v>6</v>
      </c>
      <c r="AX83" t="s">
        <v>50</v>
      </c>
      <c r="AY83" s="132"/>
      <c r="AZ83">
        <v>44495</v>
      </c>
      <c r="BA83">
        <v>0</v>
      </c>
      <c r="BB83" t="s">
        <v>233</v>
      </c>
      <c r="BC83" t="s">
        <v>233</v>
      </c>
      <c r="BD83" t="s">
        <v>233</v>
      </c>
      <c r="BE83" t="s">
        <v>233</v>
      </c>
      <c r="BF83" t="s">
        <v>233</v>
      </c>
      <c r="BG83" t="s">
        <v>233</v>
      </c>
      <c r="BH83" t="s">
        <v>233</v>
      </c>
      <c r="BI83" t="s">
        <v>233</v>
      </c>
      <c r="BJ83" t="s">
        <v>233</v>
      </c>
      <c r="BK83" t="s">
        <v>233</v>
      </c>
      <c r="BL83">
        <v>6</v>
      </c>
      <c r="BM83">
        <v>1</v>
      </c>
      <c r="BN83">
        <v>1</v>
      </c>
      <c r="BO83" t="s">
        <v>233</v>
      </c>
      <c r="BP83">
        <v>4</v>
      </c>
      <c r="BQ83">
        <v>6</v>
      </c>
      <c r="BR83" t="s">
        <v>233</v>
      </c>
      <c r="BS83">
        <v>6</v>
      </c>
      <c r="BT83" t="s">
        <v>50</v>
      </c>
    </row>
    <row r="84" spans="14:72" x14ac:dyDescent="0.35">
      <c r="N84" s="132" t="e">
        <f t="shared" si="11"/>
        <v>#N/A</v>
      </c>
      <c r="O84" s="132" t="e">
        <f t="shared" si="12"/>
        <v>#N/A</v>
      </c>
      <c r="P84" s="132" t="e">
        <f t="shared" si="13"/>
        <v>#N/A</v>
      </c>
      <c r="Q84" s="132" t="e">
        <f t="shared" si="14"/>
        <v>#N/A</v>
      </c>
      <c r="R84" s="132" t="e">
        <f t="shared" si="15"/>
        <v>#N/A</v>
      </c>
      <c r="S84" s="132" t="e">
        <f t="shared" si="16"/>
        <v>#N/A</v>
      </c>
      <c r="T84" s="132">
        <f t="shared" si="17"/>
        <v>45260</v>
      </c>
      <c r="U84" s="132" t="e">
        <f t="shared" si="18"/>
        <v>#N/A</v>
      </c>
      <c r="V84" s="132" t="e">
        <f t="shared" si="19"/>
        <v>#N/A</v>
      </c>
      <c r="W84" s="132" t="e">
        <f t="shared" si="20"/>
        <v>#N/A</v>
      </c>
      <c r="X84" s="132" t="e">
        <f t="shared" si="21"/>
        <v>#N/A</v>
      </c>
      <c r="Y84" s="129">
        <v>45260</v>
      </c>
      <c r="Z84" s="128">
        <v>3</v>
      </c>
      <c r="AA84">
        <v>1</v>
      </c>
      <c r="AB84" s="128">
        <v>3</v>
      </c>
      <c r="AC84">
        <v>1</v>
      </c>
      <c r="AD84" s="128">
        <v>2</v>
      </c>
      <c r="AE84">
        <v>1</v>
      </c>
      <c r="AF84" s="128">
        <v>2</v>
      </c>
      <c r="AG84" t="s">
        <v>233</v>
      </c>
      <c r="AH84" s="128" t="s">
        <v>233</v>
      </c>
      <c r="AI84" t="s">
        <v>233</v>
      </c>
      <c r="AJ84" s="128" t="s">
        <v>233</v>
      </c>
      <c r="AK84" t="s">
        <v>233</v>
      </c>
      <c r="AN84" s="128">
        <v>1</v>
      </c>
      <c r="AO84">
        <v>2</v>
      </c>
      <c r="AP84" s="128">
        <v>6</v>
      </c>
      <c r="AQ84">
        <v>4</v>
      </c>
      <c r="AR84" s="128">
        <v>5</v>
      </c>
      <c r="AS84" t="s">
        <v>233</v>
      </c>
      <c r="AT84" s="128" t="s">
        <v>233</v>
      </c>
      <c r="AU84" t="s">
        <v>233</v>
      </c>
      <c r="AV84" s="128" t="s">
        <v>233</v>
      </c>
      <c r="AW84" t="s">
        <v>233</v>
      </c>
      <c r="AX84" t="s">
        <v>58</v>
      </c>
      <c r="AY84" s="132"/>
      <c r="AZ84">
        <v>45260</v>
      </c>
      <c r="BA84">
        <v>3</v>
      </c>
      <c r="BB84">
        <v>2</v>
      </c>
      <c r="BC84">
        <v>1</v>
      </c>
      <c r="BD84">
        <v>2</v>
      </c>
      <c r="BE84" t="s">
        <v>233</v>
      </c>
      <c r="BF84" t="s">
        <v>233</v>
      </c>
      <c r="BG84" t="s">
        <v>233</v>
      </c>
      <c r="BH84" t="s">
        <v>233</v>
      </c>
      <c r="BI84" t="s">
        <v>233</v>
      </c>
      <c r="BJ84">
        <v>1</v>
      </c>
      <c r="BK84">
        <v>2</v>
      </c>
      <c r="BL84">
        <v>6</v>
      </c>
      <c r="BM84">
        <v>4</v>
      </c>
      <c r="BN84">
        <v>5</v>
      </c>
      <c r="BO84" t="s">
        <v>233</v>
      </c>
      <c r="BP84" t="s">
        <v>233</v>
      </c>
      <c r="BQ84" t="s">
        <v>233</v>
      </c>
      <c r="BR84" t="s">
        <v>233</v>
      </c>
      <c r="BS84" t="s">
        <v>233</v>
      </c>
      <c r="BT84" t="s">
        <v>58</v>
      </c>
    </row>
    <row r="85" spans="14:72" x14ac:dyDescent="0.35">
      <c r="N85" s="132" t="e">
        <f t="shared" si="11"/>
        <v>#N/A</v>
      </c>
      <c r="O85" s="132" t="e">
        <f t="shared" si="12"/>
        <v>#N/A</v>
      </c>
      <c r="P85" s="132" t="e">
        <f t="shared" si="13"/>
        <v>#N/A</v>
      </c>
      <c r="Q85" s="132" t="e">
        <f t="shared" si="14"/>
        <v>#N/A</v>
      </c>
      <c r="R85" s="132" t="e">
        <f t="shared" si="15"/>
        <v>#N/A</v>
      </c>
      <c r="S85" s="132" t="e">
        <f t="shared" si="16"/>
        <v>#N/A</v>
      </c>
      <c r="T85" s="132" t="e">
        <f t="shared" si="17"/>
        <v>#N/A</v>
      </c>
      <c r="U85" s="132" t="e">
        <f t="shared" si="18"/>
        <v>#N/A</v>
      </c>
      <c r="V85" s="132" t="e">
        <f t="shared" si="19"/>
        <v>#N/A</v>
      </c>
      <c r="W85" s="132" t="e">
        <f t="shared" si="20"/>
        <v>#N/A</v>
      </c>
      <c r="X85" s="132">
        <f t="shared" si="21"/>
        <v>45652</v>
      </c>
      <c r="Y85" s="129">
        <v>45652</v>
      </c>
      <c r="Z85" s="128">
        <v>2</v>
      </c>
      <c r="AA85">
        <v>1</v>
      </c>
      <c r="AB85" s="128">
        <v>0</v>
      </c>
      <c r="AC85">
        <v>0</v>
      </c>
      <c r="AD85" s="128">
        <v>3</v>
      </c>
      <c r="AE85" t="s">
        <v>233</v>
      </c>
      <c r="AF85" s="128" t="s">
        <v>233</v>
      </c>
      <c r="AG85" t="s">
        <v>233</v>
      </c>
      <c r="AH85" s="128" t="s">
        <v>233</v>
      </c>
      <c r="AI85" t="s">
        <v>233</v>
      </c>
      <c r="AJ85" s="128" t="s">
        <v>233</v>
      </c>
      <c r="AK85" t="s">
        <v>233</v>
      </c>
      <c r="AN85" s="128" t="s">
        <v>233</v>
      </c>
      <c r="AO85" t="s">
        <v>233</v>
      </c>
      <c r="AP85" s="128">
        <v>6</v>
      </c>
      <c r="AQ85">
        <v>2</v>
      </c>
      <c r="AR85" s="128" t="s">
        <v>233</v>
      </c>
      <c r="AS85" t="s">
        <v>233</v>
      </c>
      <c r="AT85" s="128" t="s">
        <v>233</v>
      </c>
      <c r="AU85">
        <v>6</v>
      </c>
      <c r="AV85" s="128" t="s">
        <v>233</v>
      </c>
      <c r="AW85" t="s">
        <v>233</v>
      </c>
      <c r="AX85" t="s">
        <v>50</v>
      </c>
      <c r="AY85" s="132"/>
      <c r="AZ85">
        <v>45652</v>
      </c>
      <c r="BA85">
        <v>2</v>
      </c>
      <c r="BB85">
        <v>3</v>
      </c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</row>
    <row r="86" spans="14:72" x14ac:dyDescent="0.35">
      <c r="N86" s="132" t="e">
        <f t="shared" si="11"/>
        <v>#N/A</v>
      </c>
      <c r="O86" s="132" t="e">
        <f t="shared" si="12"/>
        <v>#N/A</v>
      </c>
      <c r="P86" s="132" t="e">
        <f t="shared" si="13"/>
        <v>#N/A</v>
      </c>
      <c r="Q86" s="132" t="e">
        <f t="shared" si="14"/>
        <v>#N/A</v>
      </c>
      <c r="R86" s="132" t="e">
        <f t="shared" si="15"/>
        <v>#N/A</v>
      </c>
      <c r="S86" s="132" t="e">
        <f t="shared" si="16"/>
        <v>#N/A</v>
      </c>
      <c r="T86" s="132" t="e">
        <f t="shared" si="17"/>
        <v>#N/A</v>
      </c>
      <c r="U86" s="132" t="e">
        <f t="shared" si="18"/>
        <v>#N/A</v>
      </c>
      <c r="V86" s="132" t="e">
        <f t="shared" si="19"/>
        <v>#N/A</v>
      </c>
      <c r="W86" s="132" t="e">
        <f t="shared" si="20"/>
        <v>#N/A</v>
      </c>
      <c r="X86" s="132" t="e">
        <f t="shared" si="21"/>
        <v>#N/A</v>
      </c>
      <c r="Y86" s="129">
        <v>46011</v>
      </c>
      <c r="Z86" s="128">
        <v>1</v>
      </c>
      <c r="AA86">
        <v>1</v>
      </c>
      <c r="AB86" s="128">
        <v>2</v>
      </c>
      <c r="AC86">
        <v>1</v>
      </c>
      <c r="AD86" s="128" t="s">
        <v>233</v>
      </c>
      <c r="AE86" t="s">
        <v>233</v>
      </c>
      <c r="AF86" s="128" t="s">
        <v>233</v>
      </c>
      <c r="AG86" t="s">
        <v>233</v>
      </c>
      <c r="AH86" s="128" t="s">
        <v>233</v>
      </c>
      <c r="AI86" t="s">
        <v>233</v>
      </c>
      <c r="AJ86" s="128" t="s">
        <v>233</v>
      </c>
      <c r="AK86" t="s">
        <v>233</v>
      </c>
      <c r="AN86" s="128" t="s">
        <v>233</v>
      </c>
      <c r="AO86" t="s">
        <v>233</v>
      </c>
      <c r="AP86" s="128" t="s">
        <v>233</v>
      </c>
      <c r="AQ86" t="s">
        <v>233</v>
      </c>
      <c r="AR86" s="128" t="s">
        <v>233</v>
      </c>
      <c r="AS86" t="s">
        <v>233</v>
      </c>
      <c r="AT86" s="128" t="s">
        <v>233</v>
      </c>
      <c r="AU86" t="s">
        <v>233</v>
      </c>
      <c r="AV86" s="128" t="s">
        <v>233</v>
      </c>
      <c r="AW86" t="s">
        <v>233</v>
      </c>
      <c r="AX86" t="s">
        <v>50</v>
      </c>
      <c r="AY86" s="132"/>
      <c r="AZ86">
        <v>46011</v>
      </c>
      <c r="BA86">
        <v>1</v>
      </c>
      <c r="BB86" t="s">
        <v>233</v>
      </c>
      <c r="BC86" t="s">
        <v>233</v>
      </c>
      <c r="BD86" t="s">
        <v>233</v>
      </c>
      <c r="BE86" t="s">
        <v>233</v>
      </c>
      <c r="BF86" t="s">
        <v>233</v>
      </c>
      <c r="BG86" t="s">
        <v>233</v>
      </c>
      <c r="BH86" t="s">
        <v>233</v>
      </c>
      <c r="BI86" t="s">
        <v>233</v>
      </c>
      <c r="BJ86" t="s">
        <v>233</v>
      </c>
      <c r="BK86" t="s">
        <v>233</v>
      </c>
      <c r="BL86" t="s">
        <v>233</v>
      </c>
      <c r="BM86" t="s">
        <v>233</v>
      </c>
      <c r="BN86" t="s">
        <v>233</v>
      </c>
      <c r="BO86" t="s">
        <v>233</v>
      </c>
      <c r="BP86" t="s">
        <v>233</v>
      </c>
      <c r="BQ86" t="s">
        <v>233</v>
      </c>
      <c r="BR86" t="s">
        <v>233</v>
      </c>
      <c r="BS86" t="s">
        <v>233</v>
      </c>
      <c r="BT86" t="s">
        <v>50</v>
      </c>
    </row>
    <row r="87" spans="14:72" x14ac:dyDescent="0.35">
      <c r="N87" s="132" t="e">
        <f t="shared" si="11"/>
        <v>#N/A</v>
      </c>
      <c r="O87" s="132">
        <f t="shared" si="12"/>
        <v>46013</v>
      </c>
      <c r="P87" s="132" t="e">
        <f t="shared" si="13"/>
        <v>#N/A</v>
      </c>
      <c r="Q87" s="132" t="e">
        <f t="shared" si="14"/>
        <v>#N/A</v>
      </c>
      <c r="R87" s="132" t="e">
        <f t="shared" si="15"/>
        <v>#N/A</v>
      </c>
      <c r="S87" s="132" t="e">
        <f t="shared" si="16"/>
        <v>#N/A</v>
      </c>
      <c r="T87" s="132" t="e">
        <f t="shared" si="17"/>
        <v>#N/A</v>
      </c>
      <c r="U87" s="132" t="e">
        <f t="shared" si="18"/>
        <v>#N/A</v>
      </c>
      <c r="V87" s="132" t="e">
        <f t="shared" si="19"/>
        <v>#N/A</v>
      </c>
      <c r="W87" s="132" t="e">
        <f t="shared" si="20"/>
        <v>#N/A</v>
      </c>
      <c r="X87" s="132" t="e">
        <f t="shared" si="21"/>
        <v>#N/A</v>
      </c>
      <c r="Y87" s="129">
        <v>46013</v>
      </c>
      <c r="Z87" s="128">
        <v>3</v>
      </c>
      <c r="AA87">
        <v>0</v>
      </c>
      <c r="AB87" s="128">
        <v>2</v>
      </c>
      <c r="AC87">
        <v>1</v>
      </c>
      <c r="AD87" s="128" t="s">
        <v>233</v>
      </c>
      <c r="AE87" t="s">
        <v>233</v>
      </c>
      <c r="AF87" s="128" t="s">
        <v>233</v>
      </c>
      <c r="AG87" t="s">
        <v>233</v>
      </c>
      <c r="AH87" s="128" t="s">
        <v>233</v>
      </c>
      <c r="AI87" t="s">
        <v>233</v>
      </c>
      <c r="AJ87" s="128" t="s">
        <v>233</v>
      </c>
      <c r="AK87" t="s">
        <v>233</v>
      </c>
      <c r="AN87" s="128" t="s">
        <v>233</v>
      </c>
      <c r="AO87" t="s">
        <v>233</v>
      </c>
      <c r="AP87" s="128" t="s">
        <v>233</v>
      </c>
      <c r="AQ87" t="s">
        <v>233</v>
      </c>
      <c r="AR87" s="128" t="s">
        <v>233</v>
      </c>
      <c r="AS87" t="s">
        <v>233</v>
      </c>
      <c r="AT87" s="128" t="s">
        <v>233</v>
      </c>
      <c r="AU87" t="s">
        <v>233</v>
      </c>
      <c r="AV87" s="128" t="s">
        <v>233</v>
      </c>
      <c r="AW87" t="s">
        <v>233</v>
      </c>
      <c r="AX87" t="s">
        <v>50</v>
      </c>
      <c r="AY87" s="132"/>
      <c r="AZ87">
        <v>46013</v>
      </c>
      <c r="BA87">
        <v>3</v>
      </c>
      <c r="BB87" t="s">
        <v>233</v>
      </c>
      <c r="BC87" t="s">
        <v>233</v>
      </c>
      <c r="BD87" t="s">
        <v>233</v>
      </c>
      <c r="BE87" t="s">
        <v>233</v>
      </c>
      <c r="BF87" t="s">
        <v>233</v>
      </c>
      <c r="BG87" t="s">
        <v>233</v>
      </c>
      <c r="BH87" t="s">
        <v>233</v>
      </c>
      <c r="BI87" t="s">
        <v>233</v>
      </c>
      <c r="BJ87" t="s">
        <v>233</v>
      </c>
      <c r="BK87" t="s">
        <v>233</v>
      </c>
      <c r="BL87" t="s">
        <v>233</v>
      </c>
      <c r="BM87" t="s">
        <v>233</v>
      </c>
      <c r="BN87" t="s">
        <v>233</v>
      </c>
      <c r="BO87" t="s">
        <v>233</v>
      </c>
      <c r="BP87" t="s">
        <v>233</v>
      </c>
      <c r="BQ87" t="s">
        <v>233</v>
      </c>
      <c r="BR87" t="s">
        <v>233</v>
      </c>
      <c r="BS87" t="s">
        <v>233</v>
      </c>
      <c r="BT87" t="s">
        <v>50</v>
      </c>
    </row>
    <row r="88" spans="14:72" x14ac:dyDescent="0.35">
      <c r="N88" s="132" t="e">
        <f t="shared" si="11"/>
        <v>#N/A</v>
      </c>
      <c r="O88" s="132" t="e">
        <f t="shared" si="12"/>
        <v>#N/A</v>
      </c>
      <c r="P88" s="132" t="e">
        <f t="shared" si="13"/>
        <v>#N/A</v>
      </c>
      <c r="Q88" s="132" t="e">
        <f t="shared" si="14"/>
        <v>#N/A</v>
      </c>
      <c r="R88" s="132" t="e">
        <f t="shared" si="15"/>
        <v>#N/A</v>
      </c>
      <c r="S88" s="132" t="e">
        <f t="shared" si="16"/>
        <v>#N/A</v>
      </c>
      <c r="T88" s="132" t="e">
        <f t="shared" si="17"/>
        <v>#N/A</v>
      </c>
      <c r="U88" s="132" t="e">
        <f t="shared" si="18"/>
        <v>#N/A</v>
      </c>
      <c r="V88" s="132" t="e">
        <f t="shared" si="19"/>
        <v>#N/A</v>
      </c>
      <c r="W88" s="132" t="e">
        <f t="shared" si="20"/>
        <v>#N/A</v>
      </c>
      <c r="X88" s="132" t="e">
        <f t="shared" si="21"/>
        <v>#N/A</v>
      </c>
      <c r="Y88" s="129">
        <v>46019</v>
      </c>
      <c r="Z88" s="128">
        <v>2</v>
      </c>
      <c r="AA88">
        <v>1</v>
      </c>
      <c r="AB88" s="128">
        <v>3</v>
      </c>
      <c r="AC88">
        <v>1</v>
      </c>
      <c r="AD88" s="128" t="s">
        <v>233</v>
      </c>
      <c r="AE88" t="s">
        <v>233</v>
      </c>
      <c r="AF88" s="128" t="s">
        <v>233</v>
      </c>
      <c r="AG88" t="s">
        <v>233</v>
      </c>
      <c r="AH88" s="128" t="s">
        <v>233</v>
      </c>
      <c r="AI88" t="s">
        <v>233</v>
      </c>
      <c r="AJ88" s="128" t="s">
        <v>233</v>
      </c>
      <c r="AK88" t="s">
        <v>233</v>
      </c>
      <c r="AN88" s="128" t="s">
        <v>233</v>
      </c>
      <c r="AO88" t="s">
        <v>233</v>
      </c>
      <c r="AP88" s="128" t="s">
        <v>233</v>
      </c>
      <c r="AQ88" t="s">
        <v>233</v>
      </c>
      <c r="AR88" s="128" t="s">
        <v>233</v>
      </c>
      <c r="AS88" t="s">
        <v>233</v>
      </c>
      <c r="AT88" s="128" t="s">
        <v>233</v>
      </c>
      <c r="AU88" t="s">
        <v>233</v>
      </c>
      <c r="AV88" s="128" t="s">
        <v>233</v>
      </c>
      <c r="AW88" t="s">
        <v>233</v>
      </c>
      <c r="AX88" t="s">
        <v>50</v>
      </c>
      <c r="AY88" s="132"/>
      <c r="AZ88">
        <v>46019</v>
      </c>
      <c r="BA88">
        <v>2</v>
      </c>
      <c r="BB88" t="s">
        <v>233</v>
      </c>
      <c r="BC88" t="s">
        <v>233</v>
      </c>
      <c r="BD88" t="s">
        <v>233</v>
      </c>
      <c r="BE88" t="s">
        <v>233</v>
      </c>
      <c r="BF88" t="s">
        <v>233</v>
      </c>
      <c r="BG88" t="s">
        <v>233</v>
      </c>
      <c r="BH88" t="s">
        <v>233</v>
      </c>
      <c r="BI88" t="s">
        <v>233</v>
      </c>
      <c r="BJ88" t="s">
        <v>233</v>
      </c>
      <c r="BK88" t="s">
        <v>233</v>
      </c>
      <c r="BL88" t="s">
        <v>233</v>
      </c>
      <c r="BM88" t="s">
        <v>233</v>
      </c>
      <c r="BN88" t="s">
        <v>233</v>
      </c>
      <c r="BO88" t="s">
        <v>233</v>
      </c>
      <c r="BP88" t="s">
        <v>233</v>
      </c>
      <c r="BQ88" t="s">
        <v>233</v>
      </c>
      <c r="BR88" t="s">
        <v>233</v>
      </c>
      <c r="BS88" t="s">
        <v>233</v>
      </c>
      <c r="BT88" t="s">
        <v>50</v>
      </c>
    </row>
    <row r="89" spans="14:72" x14ac:dyDescent="0.35">
      <c r="N89" s="132" t="e">
        <f t="shared" si="11"/>
        <v>#N/A</v>
      </c>
      <c r="O89" s="132" t="e">
        <f t="shared" si="12"/>
        <v>#N/A</v>
      </c>
      <c r="P89" s="132" t="e">
        <f t="shared" si="13"/>
        <v>#N/A</v>
      </c>
      <c r="Q89" s="132" t="e">
        <f t="shared" si="14"/>
        <v>#N/A</v>
      </c>
      <c r="R89" s="132" t="e">
        <f t="shared" si="15"/>
        <v>#N/A</v>
      </c>
      <c r="S89" s="132" t="e">
        <f t="shared" si="16"/>
        <v>#N/A</v>
      </c>
      <c r="T89" s="132">
        <f t="shared" si="17"/>
        <v>46057</v>
      </c>
      <c r="U89" s="132" t="e">
        <f t="shared" si="18"/>
        <v>#N/A</v>
      </c>
      <c r="V89" s="132" t="e">
        <f t="shared" si="19"/>
        <v>#N/A</v>
      </c>
      <c r="W89" s="132" t="e">
        <f t="shared" si="20"/>
        <v>#N/A</v>
      </c>
      <c r="X89" s="132" t="e">
        <f t="shared" si="21"/>
        <v>#N/A</v>
      </c>
      <c r="Y89" s="129">
        <v>46057</v>
      </c>
      <c r="Z89" s="128">
        <v>3</v>
      </c>
      <c r="AA89">
        <v>1</v>
      </c>
      <c r="AB89" s="128">
        <v>2</v>
      </c>
      <c r="AC89">
        <v>1</v>
      </c>
      <c r="AD89" s="128">
        <v>2</v>
      </c>
      <c r="AE89" t="s">
        <v>233</v>
      </c>
      <c r="AF89" s="128" t="s">
        <v>233</v>
      </c>
      <c r="AG89" t="s">
        <v>233</v>
      </c>
      <c r="AH89" s="128" t="s">
        <v>233</v>
      </c>
      <c r="AI89">
        <v>1</v>
      </c>
      <c r="AJ89" s="128" t="s">
        <v>233</v>
      </c>
      <c r="AK89" t="s">
        <v>233</v>
      </c>
      <c r="AN89" s="128" t="s">
        <v>233</v>
      </c>
      <c r="AO89" t="s">
        <v>233</v>
      </c>
      <c r="AP89" s="128">
        <v>6</v>
      </c>
      <c r="AQ89">
        <v>2</v>
      </c>
      <c r="AR89" s="128" t="s">
        <v>233</v>
      </c>
      <c r="AS89" t="s">
        <v>233</v>
      </c>
      <c r="AT89" s="128" t="s">
        <v>233</v>
      </c>
      <c r="AU89" t="s">
        <v>233</v>
      </c>
      <c r="AV89" s="128" t="s">
        <v>233</v>
      </c>
      <c r="AW89" t="s">
        <v>233</v>
      </c>
      <c r="AX89" t="s">
        <v>50</v>
      </c>
      <c r="AY89" s="132"/>
      <c r="AZ89">
        <v>46057</v>
      </c>
      <c r="BA89">
        <v>3</v>
      </c>
      <c r="BB89">
        <v>2</v>
      </c>
      <c r="BC89" t="s">
        <v>233</v>
      </c>
      <c r="BD89" t="s">
        <v>233</v>
      </c>
      <c r="BE89" t="s">
        <v>233</v>
      </c>
      <c r="BF89" t="s">
        <v>233</v>
      </c>
      <c r="BG89">
        <v>1</v>
      </c>
      <c r="BH89" t="s">
        <v>233</v>
      </c>
      <c r="BI89" t="s">
        <v>233</v>
      </c>
      <c r="BJ89" t="s">
        <v>233</v>
      </c>
      <c r="BK89" t="s">
        <v>233</v>
      </c>
      <c r="BL89">
        <v>6</v>
      </c>
      <c r="BM89">
        <v>2</v>
      </c>
      <c r="BN89" t="s">
        <v>233</v>
      </c>
      <c r="BO89" t="s">
        <v>233</v>
      </c>
      <c r="BP89" t="s">
        <v>233</v>
      </c>
      <c r="BQ89" t="s">
        <v>233</v>
      </c>
      <c r="BR89" t="s">
        <v>233</v>
      </c>
      <c r="BS89" t="s">
        <v>233</v>
      </c>
      <c r="BT89" t="s">
        <v>50</v>
      </c>
    </row>
    <row r="90" spans="14:72" x14ac:dyDescent="0.35">
      <c r="N90" s="132" t="e">
        <f t="shared" si="11"/>
        <v>#N/A</v>
      </c>
      <c r="O90" s="132" t="e">
        <f t="shared" si="12"/>
        <v>#N/A</v>
      </c>
      <c r="P90" s="132" t="e">
        <f t="shared" si="13"/>
        <v>#N/A</v>
      </c>
      <c r="Q90" s="132" t="e">
        <f t="shared" si="14"/>
        <v>#N/A</v>
      </c>
      <c r="R90" s="132" t="e">
        <f t="shared" si="15"/>
        <v>#N/A</v>
      </c>
      <c r="S90" s="132" t="e">
        <f t="shared" si="16"/>
        <v>#N/A</v>
      </c>
      <c r="T90" s="132">
        <f t="shared" si="17"/>
        <v>46086</v>
      </c>
      <c r="U90" s="132" t="e">
        <f t="shared" si="18"/>
        <v>#N/A</v>
      </c>
      <c r="V90" s="132" t="e">
        <f t="shared" si="19"/>
        <v>#N/A</v>
      </c>
      <c r="W90" s="132" t="e">
        <f t="shared" si="20"/>
        <v>#N/A</v>
      </c>
      <c r="X90" s="132" t="e">
        <f t="shared" si="21"/>
        <v>#N/A</v>
      </c>
      <c r="Y90" s="129">
        <v>46086</v>
      </c>
      <c r="Z90" s="128">
        <v>4</v>
      </c>
      <c r="AA90">
        <v>1</v>
      </c>
      <c r="AB90" s="128">
        <v>1</v>
      </c>
      <c r="AC90">
        <v>1</v>
      </c>
      <c r="AD90" s="128">
        <v>1</v>
      </c>
      <c r="AE90" t="s">
        <v>233</v>
      </c>
      <c r="AF90" s="128" t="s">
        <v>233</v>
      </c>
      <c r="AG90" t="s">
        <v>233</v>
      </c>
      <c r="AH90" s="128" t="s">
        <v>233</v>
      </c>
      <c r="AI90" t="s">
        <v>233</v>
      </c>
      <c r="AJ90" s="128" t="s">
        <v>233</v>
      </c>
      <c r="AK90" t="s">
        <v>233</v>
      </c>
      <c r="AN90" s="128" t="s">
        <v>233</v>
      </c>
      <c r="AO90" t="s">
        <v>233</v>
      </c>
      <c r="AP90" s="128">
        <v>6</v>
      </c>
      <c r="AQ90">
        <v>2</v>
      </c>
      <c r="AR90" s="128" t="s">
        <v>233</v>
      </c>
      <c r="AS90" t="s">
        <v>233</v>
      </c>
      <c r="AT90" s="128" t="s">
        <v>233</v>
      </c>
      <c r="AU90" t="s">
        <v>233</v>
      </c>
      <c r="AV90" s="128" t="s">
        <v>233</v>
      </c>
      <c r="AW90" t="s">
        <v>233</v>
      </c>
      <c r="AX90" t="s">
        <v>50</v>
      </c>
      <c r="AY90" s="132"/>
      <c r="AZ90">
        <v>46086</v>
      </c>
      <c r="BA90">
        <v>4</v>
      </c>
      <c r="BB90">
        <v>1</v>
      </c>
      <c r="BC90" t="s">
        <v>233</v>
      </c>
      <c r="BD90" t="s">
        <v>233</v>
      </c>
      <c r="BE90" t="s">
        <v>233</v>
      </c>
      <c r="BF90" t="s">
        <v>233</v>
      </c>
      <c r="BG90" t="s">
        <v>233</v>
      </c>
      <c r="BH90" t="s">
        <v>233</v>
      </c>
      <c r="BI90" t="s">
        <v>233</v>
      </c>
      <c r="BJ90" t="s">
        <v>233</v>
      </c>
      <c r="BK90" t="s">
        <v>233</v>
      </c>
      <c r="BL90">
        <v>6</v>
      </c>
      <c r="BM90">
        <v>2</v>
      </c>
      <c r="BN90" t="s">
        <v>233</v>
      </c>
      <c r="BO90" t="s">
        <v>233</v>
      </c>
      <c r="BP90" t="s">
        <v>233</v>
      </c>
      <c r="BQ90" t="s">
        <v>233</v>
      </c>
      <c r="BR90" t="s">
        <v>233</v>
      </c>
      <c r="BS90" t="s">
        <v>233</v>
      </c>
      <c r="BT90" t="s">
        <v>50</v>
      </c>
    </row>
    <row r="91" spans="14:72" x14ac:dyDescent="0.35">
      <c r="N91" s="132" t="e">
        <f t="shared" si="11"/>
        <v>#N/A</v>
      </c>
      <c r="O91" s="132">
        <f t="shared" si="12"/>
        <v>46346</v>
      </c>
      <c r="P91" s="132" t="e">
        <f t="shared" si="13"/>
        <v>#N/A</v>
      </c>
      <c r="Q91" s="132" t="e">
        <f t="shared" si="14"/>
        <v>#N/A</v>
      </c>
      <c r="R91" s="132" t="e">
        <f t="shared" si="15"/>
        <v>#N/A</v>
      </c>
      <c r="S91" s="132" t="e">
        <f t="shared" si="16"/>
        <v>#N/A</v>
      </c>
      <c r="T91" s="132" t="e">
        <f t="shared" si="17"/>
        <v>#N/A</v>
      </c>
      <c r="U91" s="132" t="e">
        <f t="shared" si="18"/>
        <v>#N/A</v>
      </c>
      <c r="V91" s="132" t="e">
        <f t="shared" si="19"/>
        <v>#N/A</v>
      </c>
      <c r="W91" s="132" t="e">
        <f t="shared" si="20"/>
        <v>#N/A</v>
      </c>
      <c r="X91" s="132" t="e">
        <f t="shared" si="21"/>
        <v>#N/A</v>
      </c>
      <c r="Y91" s="129">
        <v>46346</v>
      </c>
      <c r="Z91" s="128">
        <v>4</v>
      </c>
      <c r="AA91" t="s">
        <v>474</v>
      </c>
      <c r="AB91" s="128">
        <v>4</v>
      </c>
      <c r="AC91">
        <v>3</v>
      </c>
      <c r="AD91" s="128" t="s">
        <v>233</v>
      </c>
      <c r="AE91" t="s">
        <v>233</v>
      </c>
      <c r="AF91" s="128" t="s">
        <v>233</v>
      </c>
      <c r="AG91" t="s">
        <v>233</v>
      </c>
      <c r="AH91" s="128" t="s">
        <v>233</v>
      </c>
      <c r="AI91" t="s">
        <v>233</v>
      </c>
      <c r="AJ91" s="128" t="s">
        <v>233</v>
      </c>
      <c r="AK91" t="s">
        <v>233</v>
      </c>
      <c r="AN91" s="128" t="s">
        <v>233</v>
      </c>
      <c r="AO91" t="s">
        <v>233</v>
      </c>
      <c r="AP91" s="128" t="s">
        <v>233</v>
      </c>
      <c r="AQ91" t="s">
        <v>233</v>
      </c>
      <c r="AR91" s="128" t="s">
        <v>233</v>
      </c>
      <c r="AS91" t="s">
        <v>233</v>
      </c>
      <c r="AT91" s="128" t="s">
        <v>233</v>
      </c>
      <c r="AU91" t="s">
        <v>233</v>
      </c>
      <c r="AV91" s="128" t="s">
        <v>233</v>
      </c>
      <c r="AW91" t="s">
        <v>233</v>
      </c>
      <c r="AX91" t="s">
        <v>50</v>
      </c>
      <c r="AY91" s="132"/>
      <c r="AZ91">
        <v>46346</v>
      </c>
      <c r="BA91">
        <v>4</v>
      </c>
      <c r="BB91" t="s">
        <v>233</v>
      </c>
      <c r="BC91" t="s">
        <v>233</v>
      </c>
      <c r="BD91" t="s">
        <v>233</v>
      </c>
      <c r="BE91" t="s">
        <v>233</v>
      </c>
      <c r="BF91" t="s">
        <v>233</v>
      </c>
      <c r="BG91" t="s">
        <v>233</v>
      </c>
      <c r="BH91" t="s">
        <v>233</v>
      </c>
      <c r="BI91" t="s">
        <v>233</v>
      </c>
      <c r="BJ91" t="s">
        <v>233</v>
      </c>
      <c r="BK91" t="s">
        <v>233</v>
      </c>
      <c r="BL91" t="s">
        <v>233</v>
      </c>
      <c r="BM91" t="s">
        <v>233</v>
      </c>
      <c r="BN91" t="s">
        <v>233</v>
      </c>
      <c r="BO91" t="s">
        <v>233</v>
      </c>
      <c r="BP91" t="s">
        <v>233</v>
      </c>
      <c r="BQ91" t="s">
        <v>233</v>
      </c>
      <c r="BR91" t="s">
        <v>233</v>
      </c>
      <c r="BS91" t="s">
        <v>233</v>
      </c>
      <c r="BT91" t="s">
        <v>50</v>
      </c>
    </row>
    <row r="92" spans="14:72" x14ac:dyDescent="0.35">
      <c r="N92" s="132" t="e">
        <f t="shared" si="11"/>
        <v>#N/A</v>
      </c>
      <c r="O92" s="132" t="e">
        <f t="shared" si="12"/>
        <v>#N/A</v>
      </c>
      <c r="P92" s="132" t="e">
        <f t="shared" si="13"/>
        <v>#N/A</v>
      </c>
      <c r="Q92" s="132" t="e">
        <f t="shared" si="14"/>
        <v>#N/A</v>
      </c>
      <c r="R92" s="132" t="e">
        <f t="shared" si="15"/>
        <v>#N/A</v>
      </c>
      <c r="S92" s="132" t="e">
        <f t="shared" si="16"/>
        <v>#N/A</v>
      </c>
      <c r="T92" s="132">
        <f t="shared" si="17"/>
        <v>46837</v>
      </c>
      <c r="U92" s="132" t="e">
        <f t="shared" si="18"/>
        <v>#N/A</v>
      </c>
      <c r="V92" s="132" t="e">
        <f t="shared" si="19"/>
        <v>#N/A</v>
      </c>
      <c r="W92" s="132" t="e">
        <f t="shared" si="20"/>
        <v>#N/A</v>
      </c>
      <c r="X92" s="132" t="e">
        <f t="shared" si="21"/>
        <v>#N/A</v>
      </c>
      <c r="Y92" s="129">
        <v>46837</v>
      </c>
      <c r="Z92" s="128">
        <v>4</v>
      </c>
      <c r="AA92">
        <v>1</v>
      </c>
      <c r="AB92" s="128">
        <v>3</v>
      </c>
      <c r="AC92">
        <v>1</v>
      </c>
      <c r="AD92" s="128">
        <v>3</v>
      </c>
      <c r="AE92" t="s">
        <v>233</v>
      </c>
      <c r="AF92" s="128" t="s">
        <v>233</v>
      </c>
      <c r="AG92" t="s">
        <v>233</v>
      </c>
      <c r="AH92" s="128" t="s">
        <v>233</v>
      </c>
      <c r="AI92">
        <v>1</v>
      </c>
      <c r="AJ92" s="128" t="s">
        <v>233</v>
      </c>
      <c r="AK92" t="s">
        <v>233</v>
      </c>
      <c r="AN92" s="128" t="s">
        <v>233</v>
      </c>
      <c r="AO92">
        <v>6</v>
      </c>
      <c r="AP92" s="128">
        <v>6</v>
      </c>
      <c r="AQ92">
        <v>5</v>
      </c>
      <c r="AR92" s="128" t="s">
        <v>233</v>
      </c>
      <c r="AS92" t="s">
        <v>233</v>
      </c>
      <c r="AT92" s="128">
        <v>5</v>
      </c>
      <c r="AU92">
        <v>6</v>
      </c>
      <c r="AV92" s="128" t="s">
        <v>233</v>
      </c>
      <c r="AW92">
        <v>6</v>
      </c>
      <c r="AX92" t="s">
        <v>58</v>
      </c>
      <c r="AY92" s="132"/>
      <c r="AZ92">
        <v>46837</v>
      </c>
      <c r="BA92">
        <v>4</v>
      </c>
      <c r="BB92">
        <v>3</v>
      </c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</row>
    <row r="93" spans="14:72" x14ac:dyDescent="0.35">
      <c r="N93" s="132" t="e">
        <f t="shared" si="11"/>
        <v>#N/A</v>
      </c>
      <c r="O93" s="132" t="e">
        <f t="shared" si="12"/>
        <v>#N/A</v>
      </c>
      <c r="P93" s="132" t="e">
        <f t="shared" si="13"/>
        <v>#N/A</v>
      </c>
      <c r="Q93" s="132" t="e">
        <f t="shared" si="14"/>
        <v>#N/A</v>
      </c>
      <c r="R93" s="132" t="e">
        <f t="shared" si="15"/>
        <v>#N/A</v>
      </c>
      <c r="S93" s="132">
        <f t="shared" si="16"/>
        <v>46995</v>
      </c>
      <c r="T93" s="132" t="e">
        <f t="shared" si="17"/>
        <v>#N/A</v>
      </c>
      <c r="U93" s="132" t="e">
        <f t="shared" si="18"/>
        <v>#N/A</v>
      </c>
      <c r="V93" s="132" t="e">
        <f t="shared" si="19"/>
        <v>#N/A</v>
      </c>
      <c r="W93" s="132" t="e">
        <f t="shared" si="20"/>
        <v>#N/A</v>
      </c>
      <c r="X93" s="132" t="e">
        <f t="shared" si="21"/>
        <v>#N/A</v>
      </c>
      <c r="Y93" s="129">
        <v>46995</v>
      </c>
      <c r="Z93" s="128">
        <v>4</v>
      </c>
      <c r="AA93">
        <v>1</v>
      </c>
      <c r="AB93" s="128">
        <v>2</v>
      </c>
      <c r="AC93">
        <v>1</v>
      </c>
      <c r="AD93" s="128">
        <v>3</v>
      </c>
      <c r="AE93">
        <v>1</v>
      </c>
      <c r="AF93" s="128">
        <v>1</v>
      </c>
      <c r="AG93">
        <v>1</v>
      </c>
      <c r="AH93" s="128">
        <v>2</v>
      </c>
      <c r="AI93">
        <v>1</v>
      </c>
      <c r="AJ93" s="128">
        <v>3</v>
      </c>
      <c r="AK93">
        <v>1</v>
      </c>
      <c r="AN93" s="128">
        <v>1</v>
      </c>
      <c r="AO93">
        <v>6</v>
      </c>
      <c r="AP93" s="128">
        <v>6</v>
      </c>
      <c r="AQ93">
        <v>3</v>
      </c>
      <c r="AR93" s="128">
        <v>4</v>
      </c>
      <c r="AS93">
        <v>3</v>
      </c>
      <c r="AT93" s="128">
        <v>6</v>
      </c>
      <c r="AU93">
        <v>6</v>
      </c>
      <c r="AV93" s="128" t="s">
        <v>233</v>
      </c>
      <c r="AW93">
        <v>6</v>
      </c>
      <c r="AX93" t="s">
        <v>58</v>
      </c>
      <c r="AY93" s="132"/>
      <c r="AZ93">
        <v>46995</v>
      </c>
      <c r="BA93">
        <v>4</v>
      </c>
      <c r="BB93">
        <v>3</v>
      </c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</row>
    <row r="94" spans="14:72" x14ac:dyDescent="0.35">
      <c r="N94" s="132" t="e">
        <f t="shared" si="11"/>
        <v>#N/A</v>
      </c>
      <c r="O94" s="132" t="e">
        <f t="shared" si="12"/>
        <v>#N/A</v>
      </c>
      <c r="P94" s="132" t="e">
        <f t="shared" si="13"/>
        <v>#N/A</v>
      </c>
      <c r="Q94" s="132" t="e">
        <f t="shared" si="14"/>
        <v>#N/A</v>
      </c>
      <c r="R94" s="132" t="e">
        <f t="shared" si="15"/>
        <v>#N/A</v>
      </c>
      <c r="S94" s="132" t="e">
        <f t="shared" si="16"/>
        <v>#N/A</v>
      </c>
      <c r="T94" s="132" t="e">
        <f t="shared" si="17"/>
        <v>#N/A</v>
      </c>
      <c r="U94" s="132" t="e">
        <f t="shared" si="18"/>
        <v>#N/A</v>
      </c>
      <c r="V94" s="132" t="e">
        <f t="shared" si="19"/>
        <v>#N/A</v>
      </c>
      <c r="W94" s="132" t="e">
        <f t="shared" si="20"/>
        <v>#N/A</v>
      </c>
      <c r="X94" s="132">
        <f t="shared" si="21"/>
        <v>47255</v>
      </c>
      <c r="Y94" s="129">
        <v>47255</v>
      </c>
      <c r="Z94" s="128" t="s">
        <v>233</v>
      </c>
      <c r="AA94" t="s">
        <v>233</v>
      </c>
      <c r="AB94" s="128" t="s">
        <v>233</v>
      </c>
      <c r="AC94" t="s">
        <v>233</v>
      </c>
      <c r="AD94" s="128">
        <v>6</v>
      </c>
      <c r="AE94" t="s">
        <v>233</v>
      </c>
      <c r="AF94" s="128" t="s">
        <v>233</v>
      </c>
      <c r="AG94" t="s">
        <v>233</v>
      </c>
      <c r="AH94" s="128" t="s">
        <v>233</v>
      </c>
      <c r="AI94" t="s">
        <v>233</v>
      </c>
      <c r="AJ94" s="128" t="s">
        <v>233</v>
      </c>
      <c r="AK94" t="s">
        <v>233</v>
      </c>
      <c r="AN94" s="128" t="s">
        <v>233</v>
      </c>
      <c r="AO94" t="s">
        <v>233</v>
      </c>
      <c r="AP94" s="128" t="s">
        <v>233</v>
      </c>
      <c r="AQ94" t="s">
        <v>233</v>
      </c>
      <c r="AR94" s="128" t="s">
        <v>233</v>
      </c>
      <c r="AS94">
        <v>1</v>
      </c>
      <c r="AT94" s="128" t="s">
        <v>233</v>
      </c>
      <c r="AU94">
        <v>6</v>
      </c>
      <c r="AV94" s="128" t="s">
        <v>233</v>
      </c>
      <c r="AW94" t="s">
        <v>233</v>
      </c>
      <c r="AX94" t="s">
        <v>50</v>
      </c>
      <c r="AY94" s="132"/>
      <c r="AZ94">
        <v>47255</v>
      </c>
      <c r="BA94" t="s">
        <v>233</v>
      </c>
      <c r="BB94">
        <v>6</v>
      </c>
      <c r="BC94" t="s">
        <v>233</v>
      </c>
      <c r="BD94" t="s">
        <v>233</v>
      </c>
      <c r="BE94" t="s">
        <v>233</v>
      </c>
      <c r="BF94" t="s">
        <v>233</v>
      </c>
      <c r="BG94" t="s">
        <v>233</v>
      </c>
      <c r="BH94" t="s">
        <v>233</v>
      </c>
      <c r="BI94" t="s">
        <v>233</v>
      </c>
      <c r="BJ94" t="s">
        <v>233</v>
      </c>
      <c r="BK94" t="s">
        <v>233</v>
      </c>
      <c r="BL94" t="s">
        <v>233</v>
      </c>
      <c r="BM94" t="s">
        <v>233</v>
      </c>
      <c r="BN94" t="s">
        <v>233</v>
      </c>
      <c r="BO94">
        <v>1</v>
      </c>
      <c r="BP94" t="s">
        <v>233</v>
      </c>
      <c r="BQ94">
        <v>6</v>
      </c>
      <c r="BR94" t="s">
        <v>233</v>
      </c>
      <c r="BS94" t="s">
        <v>233</v>
      </c>
      <c r="BT94" t="s">
        <v>50</v>
      </c>
    </row>
    <row r="95" spans="14:72" x14ac:dyDescent="0.35">
      <c r="N95" s="132" t="e">
        <f t="shared" si="11"/>
        <v>#N/A</v>
      </c>
      <c r="O95" s="132" t="e">
        <f t="shared" si="12"/>
        <v>#N/A</v>
      </c>
      <c r="P95" s="132" t="e">
        <f t="shared" si="13"/>
        <v>#N/A</v>
      </c>
      <c r="Q95" s="132" t="e">
        <f t="shared" si="14"/>
        <v>#N/A</v>
      </c>
      <c r="R95" s="132" t="e">
        <f t="shared" si="15"/>
        <v>#N/A</v>
      </c>
      <c r="S95" s="132" t="e">
        <f t="shared" si="16"/>
        <v>#N/A</v>
      </c>
      <c r="T95" s="132">
        <f t="shared" si="17"/>
        <v>47861</v>
      </c>
      <c r="U95" s="132" t="e">
        <f t="shared" si="18"/>
        <v>#N/A</v>
      </c>
      <c r="V95" s="132" t="e">
        <f t="shared" si="19"/>
        <v>#N/A</v>
      </c>
      <c r="W95" s="132" t="e">
        <f t="shared" si="20"/>
        <v>#N/A</v>
      </c>
      <c r="X95" s="132" t="e">
        <f t="shared" si="21"/>
        <v>#N/A</v>
      </c>
      <c r="Y95" s="129">
        <v>47861</v>
      </c>
      <c r="Z95" s="128">
        <v>2</v>
      </c>
      <c r="AA95">
        <v>1</v>
      </c>
      <c r="AB95" s="128">
        <v>4</v>
      </c>
      <c r="AC95">
        <v>1</v>
      </c>
      <c r="AD95" s="128" t="s">
        <v>233</v>
      </c>
      <c r="AE95" t="s">
        <v>233</v>
      </c>
      <c r="AF95" s="128" t="s">
        <v>233</v>
      </c>
      <c r="AG95" t="s">
        <v>233</v>
      </c>
      <c r="AH95" s="128" t="s">
        <v>233</v>
      </c>
      <c r="AI95" t="s">
        <v>233</v>
      </c>
      <c r="AJ95" s="128" t="s">
        <v>233</v>
      </c>
      <c r="AK95" t="s">
        <v>233</v>
      </c>
      <c r="AN95" s="128" t="s">
        <v>233</v>
      </c>
      <c r="AO95" t="s">
        <v>233</v>
      </c>
      <c r="AP95" s="128" t="s">
        <v>233</v>
      </c>
      <c r="AQ95" t="s">
        <v>233</v>
      </c>
      <c r="AR95" s="128" t="s">
        <v>233</v>
      </c>
      <c r="AS95" t="s">
        <v>233</v>
      </c>
      <c r="AT95" s="128" t="s">
        <v>233</v>
      </c>
      <c r="AU95" t="s">
        <v>233</v>
      </c>
      <c r="AV95" s="128" t="s">
        <v>233</v>
      </c>
      <c r="AW95" t="s">
        <v>233</v>
      </c>
      <c r="AX95" t="s">
        <v>50</v>
      </c>
      <c r="AY95" s="132"/>
      <c r="AZ95">
        <v>47861</v>
      </c>
      <c r="BA95">
        <v>2</v>
      </c>
      <c r="BB95" t="s">
        <v>233</v>
      </c>
      <c r="BC95" t="s">
        <v>233</v>
      </c>
      <c r="BD95" t="s">
        <v>233</v>
      </c>
      <c r="BE95" t="s">
        <v>233</v>
      </c>
      <c r="BF95" t="s">
        <v>233</v>
      </c>
      <c r="BG95" t="s">
        <v>233</v>
      </c>
      <c r="BH95" t="s">
        <v>233</v>
      </c>
      <c r="BI95" t="s">
        <v>233</v>
      </c>
      <c r="BJ95" t="s">
        <v>233</v>
      </c>
      <c r="BK95" t="s">
        <v>233</v>
      </c>
      <c r="BL95" t="s">
        <v>233</v>
      </c>
      <c r="BM95" t="s">
        <v>233</v>
      </c>
      <c r="BN95" t="s">
        <v>233</v>
      </c>
      <c r="BO95" t="s">
        <v>233</v>
      </c>
      <c r="BP95" t="s">
        <v>233</v>
      </c>
      <c r="BQ95" t="s">
        <v>233</v>
      </c>
      <c r="BR95" t="s">
        <v>233</v>
      </c>
      <c r="BS95" t="s">
        <v>233</v>
      </c>
      <c r="BT95" t="s">
        <v>50</v>
      </c>
    </row>
    <row r="96" spans="14:72" x14ac:dyDescent="0.35">
      <c r="N96" s="132" t="e">
        <f t="shared" si="11"/>
        <v>#N/A</v>
      </c>
      <c r="O96" s="132" t="e">
        <f t="shared" si="12"/>
        <v>#N/A</v>
      </c>
      <c r="P96" s="132" t="e">
        <f t="shared" si="13"/>
        <v>#N/A</v>
      </c>
      <c r="Q96" s="132" t="e">
        <f t="shared" si="14"/>
        <v>#N/A</v>
      </c>
      <c r="R96" s="132" t="e">
        <f t="shared" si="15"/>
        <v>#N/A</v>
      </c>
      <c r="S96" s="132" t="e">
        <f t="shared" si="16"/>
        <v>#N/A</v>
      </c>
      <c r="T96" s="132" t="e">
        <f t="shared" si="17"/>
        <v>#N/A</v>
      </c>
      <c r="U96" s="132" t="e">
        <f t="shared" si="18"/>
        <v>#N/A</v>
      </c>
      <c r="V96" s="132">
        <f t="shared" si="19"/>
        <v>48238</v>
      </c>
      <c r="W96" s="132" t="e">
        <f t="shared" si="20"/>
        <v>#N/A</v>
      </c>
      <c r="X96" s="132" t="e">
        <f t="shared" si="21"/>
        <v>#N/A</v>
      </c>
      <c r="Y96" s="129">
        <v>48238</v>
      </c>
      <c r="Z96" s="128">
        <v>3</v>
      </c>
      <c r="AA96">
        <v>1</v>
      </c>
      <c r="AB96" s="128">
        <v>0</v>
      </c>
      <c r="AC96">
        <v>1</v>
      </c>
      <c r="AD96" s="128">
        <v>3</v>
      </c>
      <c r="AE96" t="s">
        <v>233</v>
      </c>
      <c r="AF96" s="128" t="s">
        <v>233</v>
      </c>
      <c r="AG96" t="s">
        <v>233</v>
      </c>
      <c r="AH96" s="128" t="s">
        <v>233</v>
      </c>
      <c r="AI96" t="s">
        <v>233</v>
      </c>
      <c r="AJ96" s="128" t="s">
        <v>233</v>
      </c>
      <c r="AK96" t="s">
        <v>233</v>
      </c>
      <c r="AN96" s="128" t="s">
        <v>233</v>
      </c>
      <c r="AO96">
        <v>6</v>
      </c>
      <c r="AP96" s="128" t="s">
        <v>233</v>
      </c>
      <c r="AQ96">
        <v>4</v>
      </c>
      <c r="AR96" s="128">
        <v>4</v>
      </c>
      <c r="AS96" t="s">
        <v>233</v>
      </c>
      <c r="AT96" s="128" t="s">
        <v>233</v>
      </c>
      <c r="AU96" t="s">
        <v>233</v>
      </c>
      <c r="AV96" s="128" t="s">
        <v>233</v>
      </c>
      <c r="AW96" t="s">
        <v>233</v>
      </c>
      <c r="AX96" t="s">
        <v>50</v>
      </c>
      <c r="AY96" s="132"/>
      <c r="AZ96">
        <v>48238</v>
      </c>
      <c r="BA96">
        <v>3</v>
      </c>
      <c r="BB96">
        <v>3</v>
      </c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</row>
    <row r="97" spans="9:104" x14ac:dyDescent="0.35">
      <c r="N97" s="132" t="e">
        <f t="shared" si="11"/>
        <v>#N/A</v>
      </c>
      <c r="O97" s="132" t="e">
        <f t="shared" si="12"/>
        <v>#N/A</v>
      </c>
      <c r="P97" s="132" t="e">
        <f t="shared" si="13"/>
        <v>#N/A</v>
      </c>
      <c r="Q97" s="132" t="e">
        <f t="shared" si="14"/>
        <v>#N/A</v>
      </c>
      <c r="R97" s="132" t="e">
        <f t="shared" si="15"/>
        <v>#N/A</v>
      </c>
      <c r="S97" s="132" t="e">
        <f t="shared" si="16"/>
        <v>#N/A</v>
      </c>
      <c r="T97" s="132" t="e">
        <f t="shared" si="17"/>
        <v>#N/A</v>
      </c>
      <c r="U97" s="132" t="e">
        <f t="shared" si="18"/>
        <v>#N/A</v>
      </c>
      <c r="V97" s="132" t="e">
        <f t="shared" si="19"/>
        <v>#N/A</v>
      </c>
      <c r="W97" s="132">
        <f t="shared" si="20"/>
        <v>48294</v>
      </c>
      <c r="X97" s="132" t="e">
        <f t="shared" si="21"/>
        <v>#N/A</v>
      </c>
      <c r="Y97" s="129">
        <v>48294</v>
      </c>
      <c r="Z97" s="128" t="s">
        <v>233</v>
      </c>
      <c r="AA97" t="s">
        <v>233</v>
      </c>
      <c r="AB97" s="128" t="s">
        <v>233</v>
      </c>
      <c r="AC97" t="s">
        <v>233</v>
      </c>
      <c r="AD97" s="128" t="s">
        <v>233</v>
      </c>
      <c r="AE97" t="s">
        <v>233</v>
      </c>
      <c r="AF97" s="128" t="s">
        <v>233</v>
      </c>
      <c r="AG97" t="s">
        <v>233</v>
      </c>
      <c r="AH97" s="128" t="s">
        <v>233</v>
      </c>
      <c r="AI97" t="s">
        <v>233</v>
      </c>
      <c r="AJ97" s="128" t="s">
        <v>233</v>
      </c>
      <c r="AK97" t="s">
        <v>233</v>
      </c>
      <c r="AN97" s="128" t="s">
        <v>233</v>
      </c>
      <c r="AO97">
        <v>2</v>
      </c>
      <c r="AP97" s="128">
        <v>6</v>
      </c>
      <c r="AQ97" t="s">
        <v>233</v>
      </c>
      <c r="AR97" s="128" t="s">
        <v>233</v>
      </c>
      <c r="AS97" t="s">
        <v>233</v>
      </c>
      <c r="AT97" s="128" t="s">
        <v>233</v>
      </c>
      <c r="AU97" t="s">
        <v>233</v>
      </c>
      <c r="AV97" s="128" t="s">
        <v>233</v>
      </c>
      <c r="AW97" t="s">
        <v>233</v>
      </c>
      <c r="AX97" t="s">
        <v>50</v>
      </c>
      <c r="AY97" s="132"/>
      <c r="AZ97">
        <v>48294</v>
      </c>
      <c r="BA97" t="s">
        <v>233</v>
      </c>
      <c r="BB97" t="s">
        <v>233</v>
      </c>
      <c r="BC97" t="s">
        <v>233</v>
      </c>
      <c r="BD97" t="s">
        <v>233</v>
      </c>
      <c r="BE97" t="s">
        <v>233</v>
      </c>
      <c r="BF97" t="s">
        <v>233</v>
      </c>
      <c r="BG97" t="s">
        <v>233</v>
      </c>
      <c r="BH97" t="s">
        <v>233</v>
      </c>
      <c r="BI97" t="s">
        <v>233</v>
      </c>
      <c r="BJ97" t="s">
        <v>233</v>
      </c>
      <c r="BK97">
        <v>2</v>
      </c>
      <c r="BL97">
        <v>6</v>
      </c>
      <c r="BM97" t="s">
        <v>233</v>
      </c>
      <c r="BN97" t="s">
        <v>233</v>
      </c>
      <c r="BO97" t="s">
        <v>233</v>
      </c>
      <c r="BP97" t="s">
        <v>233</v>
      </c>
      <c r="BQ97" t="s">
        <v>233</v>
      </c>
      <c r="BR97" t="s">
        <v>233</v>
      </c>
      <c r="BS97" t="s">
        <v>233</v>
      </c>
      <c r="BT97" t="s">
        <v>50</v>
      </c>
    </row>
    <row r="98" spans="9:104" x14ac:dyDescent="0.35">
      <c r="N98" s="132" t="e">
        <f t="shared" si="11"/>
        <v>#N/A</v>
      </c>
      <c r="O98" s="132" t="e">
        <f t="shared" si="12"/>
        <v>#N/A</v>
      </c>
      <c r="P98" s="132" t="e">
        <f t="shared" si="13"/>
        <v>#N/A</v>
      </c>
      <c r="Q98" s="132" t="e">
        <f t="shared" si="14"/>
        <v>#N/A</v>
      </c>
      <c r="R98" s="132" t="e">
        <f t="shared" si="15"/>
        <v>#N/A</v>
      </c>
      <c r="S98" s="132" t="e">
        <f t="shared" si="16"/>
        <v>#N/A</v>
      </c>
      <c r="T98" s="132" t="e">
        <f t="shared" si="17"/>
        <v>#N/A</v>
      </c>
      <c r="U98" s="132" t="e">
        <f t="shared" si="18"/>
        <v>#N/A</v>
      </c>
      <c r="V98" s="132" t="e">
        <f t="shared" si="19"/>
        <v>#N/A</v>
      </c>
      <c r="W98" s="132">
        <f t="shared" si="20"/>
        <v>48295</v>
      </c>
      <c r="X98" s="132" t="e">
        <f t="shared" si="21"/>
        <v>#N/A</v>
      </c>
      <c r="Y98" s="129">
        <v>48295</v>
      </c>
      <c r="Z98" s="128" t="s">
        <v>233</v>
      </c>
      <c r="AA98" t="s">
        <v>233</v>
      </c>
      <c r="AB98" s="128" t="s">
        <v>233</v>
      </c>
      <c r="AC98" t="s">
        <v>233</v>
      </c>
      <c r="AD98" s="128" t="s">
        <v>233</v>
      </c>
      <c r="AE98" t="s">
        <v>233</v>
      </c>
      <c r="AF98" s="128" t="s">
        <v>233</v>
      </c>
      <c r="AG98" t="s">
        <v>233</v>
      </c>
      <c r="AH98" s="128" t="s">
        <v>233</v>
      </c>
      <c r="AI98" t="s">
        <v>233</v>
      </c>
      <c r="AJ98" s="128" t="s">
        <v>233</v>
      </c>
      <c r="AK98" t="s">
        <v>233</v>
      </c>
      <c r="AN98" s="128" t="s">
        <v>233</v>
      </c>
      <c r="AO98">
        <v>5</v>
      </c>
      <c r="AP98" s="128">
        <v>6</v>
      </c>
      <c r="AQ98">
        <v>2</v>
      </c>
      <c r="AR98" s="128">
        <v>1</v>
      </c>
      <c r="AS98" t="s">
        <v>233</v>
      </c>
      <c r="AT98" s="128">
        <v>5</v>
      </c>
      <c r="AU98">
        <v>6</v>
      </c>
      <c r="AV98" s="128" t="s">
        <v>233</v>
      </c>
      <c r="AW98" t="s">
        <v>233</v>
      </c>
      <c r="AX98" t="s">
        <v>50</v>
      </c>
      <c r="AY98" s="132"/>
      <c r="AZ98">
        <v>48295</v>
      </c>
      <c r="BA98" t="s">
        <v>233</v>
      </c>
      <c r="BB98" t="s">
        <v>233</v>
      </c>
      <c r="BC98" t="s">
        <v>233</v>
      </c>
      <c r="BD98" t="s">
        <v>233</v>
      </c>
      <c r="BE98" t="s">
        <v>233</v>
      </c>
      <c r="BF98" t="s">
        <v>233</v>
      </c>
      <c r="BG98" t="s">
        <v>233</v>
      </c>
      <c r="BH98" t="s">
        <v>233</v>
      </c>
      <c r="BI98" t="s">
        <v>233</v>
      </c>
      <c r="BJ98" t="s">
        <v>233</v>
      </c>
      <c r="BK98">
        <v>5</v>
      </c>
      <c r="BL98">
        <v>6</v>
      </c>
      <c r="BM98">
        <v>2</v>
      </c>
      <c r="BN98">
        <v>1</v>
      </c>
      <c r="BO98" t="s">
        <v>233</v>
      </c>
      <c r="BP98">
        <v>5</v>
      </c>
      <c r="BQ98">
        <v>6</v>
      </c>
      <c r="BR98" t="s">
        <v>233</v>
      </c>
      <c r="BS98" t="s">
        <v>233</v>
      </c>
      <c r="BT98" t="s">
        <v>50</v>
      </c>
    </row>
    <row r="99" spans="9:104" x14ac:dyDescent="0.35">
      <c r="N99" s="132" t="e">
        <f t="shared" si="11"/>
        <v>#N/A</v>
      </c>
      <c r="O99" s="132" t="e">
        <f t="shared" si="12"/>
        <v>#N/A</v>
      </c>
      <c r="P99" s="132" t="e">
        <f t="shared" si="13"/>
        <v>#N/A</v>
      </c>
      <c r="Q99" s="132" t="e">
        <f t="shared" si="14"/>
        <v>#N/A</v>
      </c>
      <c r="R99" s="132" t="e">
        <f t="shared" si="15"/>
        <v>#N/A</v>
      </c>
      <c r="S99" s="132" t="e">
        <f t="shared" si="16"/>
        <v>#N/A</v>
      </c>
      <c r="T99" s="132" t="e">
        <f t="shared" si="17"/>
        <v>#N/A</v>
      </c>
      <c r="U99" s="132" t="e">
        <f t="shared" si="18"/>
        <v>#N/A</v>
      </c>
      <c r="V99" s="132">
        <f t="shared" si="19"/>
        <v>48420</v>
      </c>
      <c r="W99" s="132" t="e">
        <f t="shared" si="20"/>
        <v>#N/A</v>
      </c>
      <c r="X99" s="132" t="e">
        <f t="shared" si="21"/>
        <v>#N/A</v>
      </c>
      <c r="Y99" s="129">
        <v>48420</v>
      </c>
      <c r="Z99" s="128">
        <v>0</v>
      </c>
      <c r="AA99">
        <v>1</v>
      </c>
      <c r="AB99" s="128">
        <v>2</v>
      </c>
      <c r="AC99">
        <v>0</v>
      </c>
      <c r="AD99" s="128" t="s">
        <v>233</v>
      </c>
      <c r="AE99" t="s">
        <v>233</v>
      </c>
      <c r="AF99" s="128" t="s">
        <v>233</v>
      </c>
      <c r="AG99" t="s">
        <v>233</v>
      </c>
      <c r="AH99" s="128" t="s">
        <v>233</v>
      </c>
      <c r="AI99" t="s">
        <v>233</v>
      </c>
      <c r="AJ99" s="128" t="s">
        <v>233</v>
      </c>
      <c r="AK99" t="s">
        <v>233</v>
      </c>
      <c r="AN99" s="128" t="s">
        <v>233</v>
      </c>
      <c r="AO99" t="s">
        <v>233</v>
      </c>
      <c r="AP99" s="128" t="s">
        <v>233</v>
      </c>
      <c r="AQ99">
        <v>4</v>
      </c>
      <c r="AR99" s="128">
        <v>6</v>
      </c>
      <c r="AS99" t="s">
        <v>233</v>
      </c>
      <c r="AT99" s="128">
        <v>6</v>
      </c>
      <c r="AU99">
        <v>6</v>
      </c>
      <c r="AV99" s="128" t="s">
        <v>233</v>
      </c>
      <c r="AW99">
        <v>6</v>
      </c>
      <c r="AX99" t="s">
        <v>50</v>
      </c>
      <c r="AY99" s="132"/>
      <c r="AZ99">
        <v>48420</v>
      </c>
      <c r="BA99">
        <v>0</v>
      </c>
      <c r="BB99" t="s">
        <v>233</v>
      </c>
      <c r="BC99" t="s">
        <v>233</v>
      </c>
      <c r="BD99" t="s">
        <v>233</v>
      </c>
      <c r="BE99" t="s">
        <v>233</v>
      </c>
      <c r="BF99" t="s">
        <v>233</v>
      </c>
      <c r="BG99" t="s">
        <v>233</v>
      </c>
      <c r="BH99" t="s">
        <v>233</v>
      </c>
      <c r="BI99" t="s">
        <v>233</v>
      </c>
      <c r="BJ99" t="s">
        <v>233</v>
      </c>
      <c r="BK99" t="s">
        <v>233</v>
      </c>
      <c r="BL99" t="s">
        <v>233</v>
      </c>
      <c r="BM99">
        <v>4</v>
      </c>
      <c r="BN99">
        <v>6</v>
      </c>
      <c r="BO99" t="s">
        <v>233</v>
      </c>
      <c r="BP99">
        <v>6</v>
      </c>
      <c r="BQ99">
        <v>6</v>
      </c>
      <c r="BR99" t="s">
        <v>233</v>
      </c>
      <c r="BS99">
        <v>6</v>
      </c>
      <c r="BT99" t="s">
        <v>50</v>
      </c>
    </row>
    <row r="100" spans="9:104" x14ac:dyDescent="0.35">
      <c r="N100" s="132" t="e">
        <f t="shared" si="11"/>
        <v>#N/A</v>
      </c>
      <c r="O100" s="132" t="e">
        <f t="shared" si="12"/>
        <v>#N/A</v>
      </c>
      <c r="P100" s="132" t="e">
        <f t="shared" si="13"/>
        <v>#N/A</v>
      </c>
      <c r="Q100" s="132" t="e">
        <f t="shared" si="14"/>
        <v>#N/A</v>
      </c>
      <c r="R100" s="132" t="e">
        <f t="shared" si="15"/>
        <v>#N/A</v>
      </c>
      <c r="S100" s="132" t="e">
        <f t="shared" si="16"/>
        <v>#N/A</v>
      </c>
      <c r="T100" s="132" t="e">
        <f t="shared" si="17"/>
        <v>#N/A</v>
      </c>
      <c r="U100" s="132" t="e">
        <f t="shared" si="18"/>
        <v>#N/A</v>
      </c>
      <c r="V100" s="132" t="e">
        <f t="shared" si="19"/>
        <v>#N/A</v>
      </c>
      <c r="W100" s="132">
        <f t="shared" si="20"/>
        <v>48488</v>
      </c>
      <c r="X100" s="132" t="e">
        <f t="shared" si="21"/>
        <v>#N/A</v>
      </c>
      <c r="Y100" s="129">
        <v>48488</v>
      </c>
      <c r="Z100" s="128">
        <v>0</v>
      </c>
      <c r="AA100">
        <v>1</v>
      </c>
      <c r="AB100" s="128">
        <v>1</v>
      </c>
      <c r="AC100">
        <v>0</v>
      </c>
      <c r="AD100" s="128">
        <v>1</v>
      </c>
      <c r="AE100" t="s">
        <v>233</v>
      </c>
      <c r="AF100" s="128" t="s">
        <v>233</v>
      </c>
      <c r="AG100" t="s">
        <v>233</v>
      </c>
      <c r="AH100" s="128" t="s">
        <v>233</v>
      </c>
      <c r="AI100" t="s">
        <v>233</v>
      </c>
      <c r="AJ100" s="128" t="s">
        <v>233</v>
      </c>
      <c r="AK100" t="s">
        <v>233</v>
      </c>
      <c r="AN100" s="128" t="s">
        <v>233</v>
      </c>
      <c r="AO100" t="s">
        <v>233</v>
      </c>
      <c r="AP100" s="128">
        <v>6</v>
      </c>
      <c r="AQ100">
        <v>4</v>
      </c>
      <c r="AR100" s="128">
        <v>6</v>
      </c>
      <c r="AS100">
        <v>2</v>
      </c>
      <c r="AT100" s="128">
        <v>5</v>
      </c>
      <c r="AU100">
        <v>6</v>
      </c>
      <c r="AV100" s="128" t="s">
        <v>233</v>
      </c>
      <c r="AW100">
        <v>6</v>
      </c>
      <c r="AX100" t="s">
        <v>50</v>
      </c>
      <c r="AY100" s="132"/>
      <c r="AZ100">
        <v>48488</v>
      </c>
      <c r="BA100">
        <v>0</v>
      </c>
      <c r="BB100">
        <v>1</v>
      </c>
      <c r="BC100" t="s">
        <v>233</v>
      </c>
      <c r="BD100" t="s">
        <v>233</v>
      </c>
      <c r="BE100" t="s">
        <v>233</v>
      </c>
      <c r="BF100" t="s">
        <v>233</v>
      </c>
      <c r="BG100" t="s">
        <v>233</v>
      </c>
      <c r="BH100" t="s">
        <v>233</v>
      </c>
      <c r="BI100" t="s">
        <v>233</v>
      </c>
      <c r="BJ100" t="s">
        <v>233</v>
      </c>
      <c r="BK100" t="s">
        <v>233</v>
      </c>
      <c r="BL100">
        <v>6</v>
      </c>
      <c r="BM100">
        <v>4</v>
      </c>
      <c r="BN100">
        <v>6</v>
      </c>
      <c r="BO100">
        <v>2</v>
      </c>
      <c r="BP100">
        <v>5</v>
      </c>
      <c r="BQ100">
        <v>6</v>
      </c>
      <c r="BR100" t="s">
        <v>233</v>
      </c>
      <c r="BS100">
        <v>6</v>
      </c>
      <c r="BT100" t="s">
        <v>50</v>
      </c>
    </row>
    <row r="101" spans="9:104" x14ac:dyDescent="0.35">
      <c r="N101" s="132" t="e">
        <f t="shared" si="11"/>
        <v>#N/A</v>
      </c>
      <c r="O101" s="132">
        <f t="shared" si="12"/>
        <v>48827</v>
      </c>
      <c r="P101" s="132" t="e">
        <f t="shared" si="13"/>
        <v>#N/A</v>
      </c>
      <c r="Q101" s="132" t="e">
        <f t="shared" si="14"/>
        <v>#N/A</v>
      </c>
      <c r="R101" s="132" t="e">
        <f t="shared" si="15"/>
        <v>#N/A</v>
      </c>
      <c r="S101" s="132" t="e">
        <f t="shared" si="16"/>
        <v>#N/A</v>
      </c>
      <c r="T101" s="132" t="e">
        <f t="shared" si="17"/>
        <v>#N/A</v>
      </c>
      <c r="U101" s="132" t="e">
        <f t="shared" si="18"/>
        <v>#N/A</v>
      </c>
      <c r="V101" s="132" t="e">
        <f t="shared" si="19"/>
        <v>#N/A</v>
      </c>
      <c r="W101" s="132" t="e">
        <f t="shared" si="20"/>
        <v>#N/A</v>
      </c>
      <c r="X101" s="132" t="e">
        <f t="shared" si="21"/>
        <v>#N/A</v>
      </c>
      <c r="Y101" s="129">
        <v>48827</v>
      </c>
      <c r="Z101" s="128">
        <v>3</v>
      </c>
      <c r="AA101">
        <v>1</v>
      </c>
      <c r="AB101" s="128">
        <v>2</v>
      </c>
      <c r="AC101">
        <v>1</v>
      </c>
      <c r="AD101" s="128" t="s">
        <v>233</v>
      </c>
      <c r="AE101" t="s">
        <v>233</v>
      </c>
      <c r="AF101" s="128" t="s">
        <v>233</v>
      </c>
      <c r="AG101" t="s">
        <v>233</v>
      </c>
      <c r="AH101" s="128" t="s">
        <v>233</v>
      </c>
      <c r="AI101" t="s">
        <v>233</v>
      </c>
      <c r="AJ101" s="128" t="s">
        <v>233</v>
      </c>
      <c r="AK101" t="s">
        <v>233</v>
      </c>
      <c r="AN101" s="128" t="s">
        <v>233</v>
      </c>
      <c r="AO101" t="s">
        <v>233</v>
      </c>
      <c r="AP101" s="128" t="s">
        <v>233</v>
      </c>
      <c r="AQ101" t="s">
        <v>233</v>
      </c>
      <c r="AR101" s="128" t="s">
        <v>233</v>
      </c>
      <c r="AS101" t="s">
        <v>233</v>
      </c>
      <c r="AT101" s="128" t="s">
        <v>233</v>
      </c>
      <c r="AU101" t="s">
        <v>233</v>
      </c>
      <c r="AV101" s="128" t="s">
        <v>233</v>
      </c>
      <c r="AW101" t="s">
        <v>233</v>
      </c>
      <c r="AX101" t="s">
        <v>50</v>
      </c>
      <c r="AY101" s="132"/>
      <c r="AZ101">
        <v>48827</v>
      </c>
      <c r="BA101">
        <v>3</v>
      </c>
      <c r="BB101" t="s">
        <v>233</v>
      </c>
      <c r="BC101" t="s">
        <v>233</v>
      </c>
      <c r="BD101" t="s">
        <v>233</v>
      </c>
      <c r="BE101" t="s">
        <v>233</v>
      </c>
      <c r="BF101" t="s">
        <v>233</v>
      </c>
      <c r="BG101" t="s">
        <v>233</v>
      </c>
      <c r="BH101" t="s">
        <v>233</v>
      </c>
      <c r="BI101" t="s">
        <v>233</v>
      </c>
      <c r="BJ101" t="s">
        <v>233</v>
      </c>
      <c r="BK101" t="s">
        <v>233</v>
      </c>
      <c r="BL101" t="s">
        <v>233</v>
      </c>
      <c r="BM101" t="s">
        <v>233</v>
      </c>
      <c r="BN101" t="s">
        <v>233</v>
      </c>
      <c r="BO101" t="s">
        <v>233</v>
      </c>
      <c r="BP101" t="s">
        <v>233</v>
      </c>
      <c r="BQ101" t="s">
        <v>233</v>
      </c>
      <c r="BR101" t="s">
        <v>233</v>
      </c>
      <c r="BS101" t="s">
        <v>233</v>
      </c>
      <c r="BT101" t="s">
        <v>50</v>
      </c>
    </row>
    <row r="102" spans="9:104" x14ac:dyDescent="0.35">
      <c r="N102" s="132" t="e">
        <f t="shared" si="11"/>
        <v>#N/A</v>
      </c>
      <c r="O102" s="132" t="e">
        <f t="shared" si="12"/>
        <v>#N/A</v>
      </c>
      <c r="P102" s="132" t="e">
        <f t="shared" si="13"/>
        <v>#N/A</v>
      </c>
      <c r="Q102" s="132" t="e">
        <f t="shared" si="14"/>
        <v>#N/A</v>
      </c>
      <c r="R102" s="132" t="e">
        <f t="shared" si="15"/>
        <v>#N/A</v>
      </c>
      <c r="S102" s="132" t="e">
        <f t="shared" si="16"/>
        <v>#N/A</v>
      </c>
      <c r="T102" s="132">
        <f t="shared" si="17"/>
        <v>49465</v>
      </c>
      <c r="U102" s="132" t="e">
        <f t="shared" si="18"/>
        <v>#N/A</v>
      </c>
      <c r="V102" s="132" t="e">
        <f t="shared" si="19"/>
        <v>#N/A</v>
      </c>
      <c r="W102" s="132" t="e">
        <f t="shared" si="20"/>
        <v>#N/A</v>
      </c>
      <c r="X102" s="132" t="e">
        <f t="shared" si="21"/>
        <v>#N/A</v>
      </c>
      <c r="Y102" s="129">
        <v>49465</v>
      </c>
      <c r="Z102" s="128">
        <v>3</v>
      </c>
      <c r="AA102">
        <v>1</v>
      </c>
      <c r="AB102" s="128">
        <v>2</v>
      </c>
      <c r="AC102">
        <v>1</v>
      </c>
      <c r="AD102" s="128">
        <v>1</v>
      </c>
      <c r="AE102" t="s">
        <v>233</v>
      </c>
      <c r="AF102" s="128" t="s">
        <v>233</v>
      </c>
      <c r="AG102" t="s">
        <v>233</v>
      </c>
      <c r="AH102" s="128" t="s">
        <v>233</v>
      </c>
      <c r="AI102" t="s">
        <v>233</v>
      </c>
      <c r="AJ102" s="128" t="s">
        <v>233</v>
      </c>
      <c r="AK102" t="s">
        <v>233</v>
      </c>
      <c r="AN102" s="128" t="s">
        <v>233</v>
      </c>
      <c r="AO102">
        <v>1</v>
      </c>
      <c r="AP102" s="128">
        <v>6</v>
      </c>
      <c r="AQ102">
        <v>4</v>
      </c>
      <c r="AR102" s="128" t="s">
        <v>233</v>
      </c>
      <c r="AS102">
        <v>2</v>
      </c>
      <c r="AT102" s="128">
        <v>6</v>
      </c>
      <c r="AU102">
        <v>6</v>
      </c>
      <c r="AV102" s="128" t="s">
        <v>233</v>
      </c>
      <c r="AW102">
        <v>6</v>
      </c>
      <c r="AX102" t="s">
        <v>58</v>
      </c>
      <c r="AY102" s="132"/>
      <c r="AZ102">
        <v>49465</v>
      </c>
      <c r="BA102">
        <v>3</v>
      </c>
      <c r="BB102">
        <v>1</v>
      </c>
      <c r="BC102" t="s">
        <v>233</v>
      </c>
      <c r="BD102" t="s">
        <v>233</v>
      </c>
      <c r="BE102" t="s">
        <v>233</v>
      </c>
      <c r="BF102" t="s">
        <v>233</v>
      </c>
      <c r="BG102" t="s">
        <v>233</v>
      </c>
      <c r="BH102" t="s">
        <v>233</v>
      </c>
      <c r="BI102" t="s">
        <v>233</v>
      </c>
      <c r="BJ102" t="s">
        <v>233</v>
      </c>
      <c r="BK102">
        <v>1</v>
      </c>
      <c r="BL102">
        <v>6</v>
      </c>
      <c r="BM102">
        <v>4</v>
      </c>
      <c r="BN102" t="s">
        <v>233</v>
      </c>
      <c r="BO102">
        <v>2</v>
      </c>
      <c r="BP102">
        <v>6</v>
      </c>
      <c r="BQ102">
        <v>6</v>
      </c>
      <c r="BR102" t="s">
        <v>233</v>
      </c>
      <c r="BS102">
        <v>6</v>
      </c>
      <c r="BT102" t="s">
        <v>58</v>
      </c>
    </row>
    <row r="103" spans="9:104" x14ac:dyDescent="0.35">
      <c r="N103" s="132" t="e">
        <f t="shared" si="11"/>
        <v>#N/A</v>
      </c>
      <c r="O103" s="132" t="e">
        <f t="shared" si="12"/>
        <v>#N/A</v>
      </c>
      <c r="P103" s="132">
        <f t="shared" si="13"/>
        <v>50112</v>
      </c>
      <c r="Q103" s="132">
        <f>VLOOKUP($AZ103,E$4:E$9,1,FALSE)</f>
        <v>50112</v>
      </c>
      <c r="R103" s="132" t="e">
        <f t="shared" si="15"/>
        <v>#N/A</v>
      </c>
      <c r="S103" s="132" t="e">
        <f t="shared" si="16"/>
        <v>#N/A</v>
      </c>
      <c r="T103" s="132" t="e">
        <f t="shared" si="17"/>
        <v>#N/A</v>
      </c>
      <c r="U103" s="132" t="e">
        <f t="shared" si="18"/>
        <v>#N/A</v>
      </c>
      <c r="V103" s="132" t="e">
        <f t="shared" si="19"/>
        <v>#N/A</v>
      </c>
      <c r="W103" s="132" t="e">
        <f t="shared" si="20"/>
        <v>#N/A</v>
      </c>
      <c r="X103" s="132" t="e">
        <f t="shared" si="21"/>
        <v>#N/A</v>
      </c>
      <c r="Y103" s="129">
        <v>50112</v>
      </c>
      <c r="Z103" s="128">
        <v>1</v>
      </c>
      <c r="AA103">
        <v>1</v>
      </c>
      <c r="AB103" s="128">
        <v>2</v>
      </c>
      <c r="AC103">
        <v>0</v>
      </c>
      <c r="AD103" s="128">
        <v>3</v>
      </c>
      <c r="AE103" t="s">
        <v>233</v>
      </c>
      <c r="AF103" s="128" t="s">
        <v>233</v>
      </c>
      <c r="AG103" t="s">
        <v>233</v>
      </c>
      <c r="AH103" s="128">
        <v>6</v>
      </c>
      <c r="AI103">
        <v>2</v>
      </c>
      <c r="AJ103" s="128" t="s">
        <v>233</v>
      </c>
      <c r="AK103" t="s">
        <v>233</v>
      </c>
      <c r="AN103" s="128">
        <v>1</v>
      </c>
      <c r="AO103">
        <v>6</v>
      </c>
      <c r="AP103" s="195">
        <v>6</v>
      </c>
      <c r="AQ103" s="1" t="s">
        <v>233</v>
      </c>
      <c r="AR103" s="195" t="s">
        <v>233</v>
      </c>
      <c r="AS103" s="1" t="s">
        <v>233</v>
      </c>
      <c r="AT103" s="195" t="s">
        <v>233</v>
      </c>
      <c r="AU103" s="1" t="s">
        <v>233</v>
      </c>
      <c r="AV103" s="195" t="s">
        <v>233</v>
      </c>
      <c r="AW103" s="1" t="s">
        <v>233</v>
      </c>
      <c r="AX103" s="1" t="s">
        <v>50</v>
      </c>
      <c r="AY103" s="132"/>
      <c r="AZ103">
        <v>50112</v>
      </c>
      <c r="BA103">
        <v>1</v>
      </c>
      <c r="BB103">
        <v>3</v>
      </c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</row>
    <row r="104" spans="9:104" x14ac:dyDescent="0.35">
      <c r="N104" s="132" t="e">
        <f t="shared" si="11"/>
        <v>#N/A</v>
      </c>
      <c r="O104" s="132" t="e">
        <f t="shared" si="12"/>
        <v>#N/A</v>
      </c>
      <c r="P104" s="132" t="e">
        <f t="shared" si="13"/>
        <v>#N/A</v>
      </c>
      <c r="Q104" s="132" t="e">
        <f t="shared" si="14"/>
        <v>#N/A</v>
      </c>
      <c r="R104" s="132" t="e">
        <f t="shared" si="15"/>
        <v>#N/A</v>
      </c>
      <c r="S104" s="132" t="e">
        <f t="shared" si="16"/>
        <v>#N/A</v>
      </c>
      <c r="T104" s="132">
        <f t="shared" si="17"/>
        <v>50837</v>
      </c>
      <c r="U104" s="132" t="e">
        <f t="shared" si="18"/>
        <v>#N/A</v>
      </c>
      <c r="V104" s="132" t="e">
        <f t="shared" si="19"/>
        <v>#N/A</v>
      </c>
      <c r="W104" s="132" t="e">
        <f t="shared" si="20"/>
        <v>#N/A</v>
      </c>
      <c r="X104" s="132" t="e">
        <f t="shared" si="21"/>
        <v>#N/A</v>
      </c>
      <c r="Y104" s="129">
        <v>50837</v>
      </c>
      <c r="Z104" s="128">
        <v>4</v>
      </c>
      <c r="AA104">
        <v>1</v>
      </c>
      <c r="AB104" s="128">
        <v>4</v>
      </c>
      <c r="AC104">
        <v>1</v>
      </c>
      <c r="AD104" s="128" t="s">
        <v>233</v>
      </c>
      <c r="AE104" t="s">
        <v>233</v>
      </c>
      <c r="AF104" s="128" t="s">
        <v>233</v>
      </c>
      <c r="AG104" t="s">
        <v>233</v>
      </c>
      <c r="AH104" s="128" t="s">
        <v>233</v>
      </c>
      <c r="AI104" t="s">
        <v>233</v>
      </c>
      <c r="AJ104" s="128" t="s">
        <v>233</v>
      </c>
      <c r="AK104" t="s">
        <v>233</v>
      </c>
      <c r="AN104" s="128" t="s">
        <v>233</v>
      </c>
      <c r="AO104" t="s">
        <v>233</v>
      </c>
      <c r="AP104" s="128" t="s">
        <v>233</v>
      </c>
      <c r="AQ104" t="s">
        <v>233</v>
      </c>
      <c r="AR104" s="128" t="s">
        <v>233</v>
      </c>
      <c r="AS104" t="s">
        <v>233</v>
      </c>
      <c r="AT104" s="128" t="s">
        <v>233</v>
      </c>
      <c r="AU104" t="s">
        <v>233</v>
      </c>
      <c r="AV104" s="128" t="s">
        <v>233</v>
      </c>
      <c r="AW104" t="s">
        <v>233</v>
      </c>
      <c r="AX104" t="s">
        <v>50</v>
      </c>
      <c r="AY104" s="132"/>
      <c r="AZ104">
        <v>50837</v>
      </c>
      <c r="BA104">
        <v>4</v>
      </c>
      <c r="BB104" t="s">
        <v>233</v>
      </c>
      <c r="BC104" t="s">
        <v>233</v>
      </c>
      <c r="BD104" t="s">
        <v>233</v>
      </c>
      <c r="BE104" t="s">
        <v>233</v>
      </c>
      <c r="BF104" t="s">
        <v>233</v>
      </c>
      <c r="BG104" t="s">
        <v>233</v>
      </c>
      <c r="BH104" t="s">
        <v>233</v>
      </c>
      <c r="BI104" t="s">
        <v>233</v>
      </c>
      <c r="BJ104" t="s">
        <v>233</v>
      </c>
      <c r="BK104" t="s">
        <v>233</v>
      </c>
      <c r="BL104" t="s">
        <v>233</v>
      </c>
      <c r="BM104" t="s">
        <v>233</v>
      </c>
      <c r="BN104" t="s">
        <v>233</v>
      </c>
      <c r="BO104" t="s">
        <v>233</v>
      </c>
      <c r="BP104" t="s">
        <v>233</v>
      </c>
      <c r="BQ104" t="s">
        <v>233</v>
      </c>
      <c r="BR104" t="s">
        <v>233</v>
      </c>
      <c r="BS104" t="s">
        <v>233</v>
      </c>
      <c r="BT104" t="s">
        <v>50</v>
      </c>
    </row>
    <row r="105" spans="9:104" x14ac:dyDescent="0.35">
      <c r="N105" s="132" t="e">
        <f t="shared" si="11"/>
        <v>#N/A</v>
      </c>
      <c r="O105" s="132" t="e">
        <f t="shared" si="12"/>
        <v>#N/A</v>
      </c>
      <c r="P105" s="132" t="e">
        <f t="shared" si="13"/>
        <v>#N/A</v>
      </c>
      <c r="Q105" s="132" t="e">
        <f t="shared" si="14"/>
        <v>#N/A</v>
      </c>
      <c r="R105" s="132" t="e">
        <f t="shared" si="15"/>
        <v>#N/A</v>
      </c>
      <c r="S105" s="132">
        <f t="shared" si="16"/>
        <v>50995</v>
      </c>
      <c r="T105" s="132" t="e">
        <f t="shared" si="17"/>
        <v>#N/A</v>
      </c>
      <c r="U105" s="132" t="e">
        <f t="shared" si="18"/>
        <v>#N/A</v>
      </c>
      <c r="V105" s="132" t="e">
        <f t="shared" si="19"/>
        <v>#N/A</v>
      </c>
      <c r="W105" s="132" t="e">
        <f t="shared" si="20"/>
        <v>#N/A</v>
      </c>
      <c r="X105" s="132" t="e">
        <f t="shared" si="21"/>
        <v>#N/A</v>
      </c>
      <c r="Y105" s="129">
        <v>50995</v>
      </c>
      <c r="Z105" s="128">
        <v>4</v>
      </c>
      <c r="AA105">
        <v>1</v>
      </c>
      <c r="AB105" s="128">
        <v>2</v>
      </c>
      <c r="AC105">
        <v>1</v>
      </c>
      <c r="AD105" s="128">
        <v>3</v>
      </c>
      <c r="AE105" t="s">
        <v>233</v>
      </c>
      <c r="AF105" s="128">
        <v>1</v>
      </c>
      <c r="AG105" t="s">
        <v>233</v>
      </c>
      <c r="AH105" s="128">
        <v>1</v>
      </c>
      <c r="AI105">
        <v>1</v>
      </c>
      <c r="AJ105" s="128" t="s">
        <v>233</v>
      </c>
      <c r="AK105">
        <v>1</v>
      </c>
      <c r="AN105" s="128" t="s">
        <v>233</v>
      </c>
      <c r="AO105">
        <v>6</v>
      </c>
      <c r="AP105" s="128">
        <v>6</v>
      </c>
      <c r="AQ105">
        <v>3</v>
      </c>
      <c r="AR105" s="128">
        <v>3</v>
      </c>
      <c r="AS105">
        <v>3</v>
      </c>
      <c r="AT105" s="128">
        <v>6</v>
      </c>
      <c r="AU105">
        <v>6</v>
      </c>
      <c r="AV105" s="128">
        <v>5</v>
      </c>
      <c r="AW105">
        <v>6</v>
      </c>
      <c r="AX105" t="s">
        <v>80</v>
      </c>
      <c r="AY105" s="132"/>
      <c r="AZ105">
        <v>50995</v>
      </c>
      <c r="BA105">
        <v>4</v>
      </c>
      <c r="BB105">
        <v>3</v>
      </c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9:104" x14ac:dyDescent="0.35">
      <c r="N106" s="132" t="e">
        <f t="shared" si="11"/>
        <v>#N/A</v>
      </c>
      <c r="O106" s="132" t="e">
        <f t="shared" si="12"/>
        <v>#N/A</v>
      </c>
      <c r="P106" s="132">
        <f t="shared" si="13"/>
        <v>51173</v>
      </c>
      <c r="Q106" s="132" t="e">
        <f t="shared" si="14"/>
        <v>#N/A</v>
      </c>
      <c r="R106" s="132" t="e">
        <f t="shared" si="15"/>
        <v>#N/A</v>
      </c>
      <c r="S106" s="132" t="e">
        <f t="shared" si="16"/>
        <v>#N/A</v>
      </c>
      <c r="T106" s="132" t="e">
        <f t="shared" si="17"/>
        <v>#N/A</v>
      </c>
      <c r="U106" s="132" t="e">
        <f t="shared" si="18"/>
        <v>#N/A</v>
      </c>
      <c r="V106" s="132" t="e">
        <f t="shared" si="19"/>
        <v>#N/A</v>
      </c>
      <c r="W106" s="132" t="e">
        <f t="shared" si="20"/>
        <v>#N/A</v>
      </c>
      <c r="X106" s="132" t="e">
        <f t="shared" si="21"/>
        <v>#N/A</v>
      </c>
      <c r="Y106" s="129" t="s">
        <v>233</v>
      </c>
      <c r="Z106" s="128">
        <v>2</v>
      </c>
      <c r="AA106">
        <v>1</v>
      </c>
      <c r="AB106" s="128">
        <v>1</v>
      </c>
      <c r="AC106">
        <v>0</v>
      </c>
      <c r="AD106" s="128">
        <v>1</v>
      </c>
      <c r="AE106">
        <v>3</v>
      </c>
      <c r="AF106" s="128" t="s">
        <v>233</v>
      </c>
      <c r="AG106" t="s">
        <v>233</v>
      </c>
      <c r="AH106" s="128">
        <v>1</v>
      </c>
      <c r="AI106" t="s">
        <v>233</v>
      </c>
      <c r="AJ106" s="128">
        <v>1</v>
      </c>
      <c r="AK106" t="s">
        <v>233</v>
      </c>
      <c r="AN106" s="128">
        <v>1</v>
      </c>
      <c r="AO106">
        <v>1</v>
      </c>
      <c r="AP106" s="195">
        <v>6</v>
      </c>
      <c r="AQ106" s="1">
        <v>2</v>
      </c>
      <c r="AR106" s="195">
        <v>6</v>
      </c>
      <c r="AS106" s="1">
        <v>4</v>
      </c>
      <c r="AT106" s="195">
        <v>5</v>
      </c>
      <c r="AU106" s="1">
        <v>6</v>
      </c>
      <c r="AV106" s="195">
        <v>6</v>
      </c>
      <c r="AW106" s="1">
        <v>6</v>
      </c>
      <c r="AX106" s="1" t="s">
        <v>233</v>
      </c>
      <c r="AY106" s="132"/>
      <c r="AZ106">
        <v>51173</v>
      </c>
      <c r="BA106">
        <v>2</v>
      </c>
      <c r="BB106">
        <v>5</v>
      </c>
      <c r="BC106">
        <v>1</v>
      </c>
      <c r="BD106">
        <v>3</v>
      </c>
      <c r="BE106" t="s">
        <v>233</v>
      </c>
      <c r="BF106">
        <v>1</v>
      </c>
      <c r="BG106" t="s">
        <v>233</v>
      </c>
      <c r="BH106">
        <v>1</v>
      </c>
      <c r="BI106" t="s">
        <v>233</v>
      </c>
      <c r="BJ106">
        <v>1</v>
      </c>
      <c r="BK106">
        <v>1</v>
      </c>
      <c r="BL106">
        <v>6</v>
      </c>
      <c r="BM106">
        <v>2</v>
      </c>
      <c r="BN106">
        <v>6</v>
      </c>
      <c r="BO106">
        <v>4</v>
      </c>
      <c r="BP106">
        <v>5</v>
      </c>
      <c r="BQ106">
        <v>6</v>
      </c>
      <c r="BR106" t="s">
        <v>233</v>
      </c>
      <c r="BS106">
        <v>6</v>
      </c>
      <c r="BT106" t="s">
        <v>80</v>
      </c>
    </row>
    <row r="107" spans="9:104" ht="15" thickBot="1" x14ac:dyDescent="0.4">
      <c r="J107" s="137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204"/>
      <c r="AQ107" s="204"/>
      <c r="AR107" s="204"/>
      <c r="AS107" s="204"/>
      <c r="AT107" s="204"/>
      <c r="AU107" s="204"/>
      <c r="AV107" s="204"/>
      <c r="AW107" s="204"/>
      <c r="AX107" s="204"/>
      <c r="AZ107" t="s">
        <v>232</v>
      </c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9" spans="9:104" x14ac:dyDescent="0.35">
      <c r="Z109" s="128"/>
      <c r="AP109"/>
      <c r="AQ109" s="205" t="s">
        <v>651</v>
      </c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</row>
    <row r="110" spans="9:104" x14ac:dyDescent="0.35">
      <c r="J110" s="384" t="s">
        <v>644</v>
      </c>
      <c r="K110" s="384"/>
      <c r="L110" s="384"/>
      <c r="M110" s="384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4"/>
      <c r="AP110" s="142"/>
      <c r="AQ110" s="359" t="s">
        <v>652</v>
      </c>
      <c r="AR110" s="360"/>
      <c r="AS110" s="360"/>
      <c r="AT110" s="360"/>
      <c r="AU110" s="360"/>
      <c r="AV110" s="360"/>
      <c r="AW110" s="361"/>
      <c r="AX110" s="359" t="s">
        <v>30</v>
      </c>
      <c r="AY110" s="360"/>
      <c r="AZ110" s="360"/>
      <c r="BA110" s="360"/>
      <c r="BB110" s="360"/>
      <c r="BC110" s="360"/>
      <c r="BD110" s="361"/>
      <c r="BE110" s="359" t="s">
        <v>31</v>
      </c>
      <c r="BF110" s="360"/>
      <c r="BG110" s="360"/>
      <c r="BH110" s="360"/>
      <c r="BI110" s="360"/>
      <c r="BJ110" s="360"/>
      <c r="BK110" s="361"/>
      <c r="BL110" s="359" t="s">
        <v>32</v>
      </c>
      <c r="BM110" s="360"/>
      <c r="BN110" s="360"/>
      <c r="BO110" s="360"/>
      <c r="BP110" s="360"/>
      <c r="BQ110" s="360"/>
      <c r="BR110" s="361"/>
      <c r="BS110" s="359" t="s">
        <v>33</v>
      </c>
      <c r="BT110" s="360"/>
      <c r="BU110" s="360"/>
      <c r="BV110" s="360"/>
      <c r="BW110" s="360"/>
      <c r="BX110" s="360"/>
      <c r="BY110" s="361"/>
      <c r="BZ110" s="359" t="s">
        <v>34</v>
      </c>
      <c r="CA110" s="360"/>
      <c r="CB110" s="360"/>
      <c r="CC110" s="360"/>
      <c r="CD110" s="360"/>
      <c r="CE110" s="360"/>
      <c r="CF110" s="361"/>
      <c r="CG110" s="359" t="s">
        <v>36</v>
      </c>
      <c r="CH110" s="360"/>
      <c r="CI110" s="360"/>
      <c r="CJ110" s="360"/>
      <c r="CK110" s="360"/>
      <c r="CL110" s="360"/>
      <c r="CM110" s="361"/>
    </row>
    <row r="111" spans="9:104" x14ac:dyDescent="0.35">
      <c r="I111" s="142"/>
      <c r="J111" s="376" t="s">
        <v>12</v>
      </c>
      <c r="K111" s="377"/>
      <c r="L111" s="377"/>
      <c r="M111" s="378"/>
      <c r="N111" s="376" t="s">
        <v>645</v>
      </c>
      <c r="O111" s="377"/>
      <c r="P111" s="377"/>
      <c r="Q111" s="378"/>
      <c r="R111" s="376" t="s">
        <v>15</v>
      </c>
      <c r="S111" s="377"/>
      <c r="T111" s="377"/>
      <c r="U111" s="378"/>
      <c r="V111" s="376" t="s">
        <v>14</v>
      </c>
      <c r="W111" s="377"/>
      <c r="X111" s="377"/>
      <c r="Y111" s="378"/>
      <c r="AP111" s="143" t="s">
        <v>644</v>
      </c>
      <c r="AQ111" s="169" t="s">
        <v>366</v>
      </c>
      <c r="AR111" s="170" t="s">
        <v>437</v>
      </c>
      <c r="AS111" s="170" t="s">
        <v>647</v>
      </c>
      <c r="AT111" s="170" t="s">
        <v>629</v>
      </c>
      <c r="AU111" s="170" t="s">
        <v>648</v>
      </c>
      <c r="AV111" s="170" t="s">
        <v>649</v>
      </c>
      <c r="AW111" s="170" t="s">
        <v>650</v>
      </c>
      <c r="AX111" s="169" t="s">
        <v>366</v>
      </c>
      <c r="AY111" s="170" t="s">
        <v>437</v>
      </c>
      <c r="AZ111" s="170" t="s">
        <v>647</v>
      </c>
      <c r="BA111" s="170" t="s">
        <v>629</v>
      </c>
      <c r="BB111" s="170" t="s">
        <v>648</v>
      </c>
      <c r="BC111" s="170" t="s">
        <v>649</v>
      </c>
      <c r="BD111" s="170" t="s">
        <v>650</v>
      </c>
      <c r="BE111" s="169" t="s">
        <v>366</v>
      </c>
      <c r="BF111" s="170" t="s">
        <v>437</v>
      </c>
      <c r="BG111" s="170" t="s">
        <v>647</v>
      </c>
      <c r="BH111" s="170" t="s">
        <v>629</v>
      </c>
      <c r="BI111" s="170" t="s">
        <v>648</v>
      </c>
      <c r="BJ111" s="170" t="s">
        <v>649</v>
      </c>
      <c r="BK111" s="170" t="s">
        <v>650</v>
      </c>
      <c r="BL111" s="169" t="s">
        <v>366</v>
      </c>
      <c r="BM111" s="170" t="s">
        <v>437</v>
      </c>
      <c r="BN111" s="170" t="s">
        <v>647</v>
      </c>
      <c r="BO111" s="170" t="s">
        <v>629</v>
      </c>
      <c r="BP111" s="170" t="s">
        <v>648</v>
      </c>
      <c r="BQ111" s="170" t="s">
        <v>649</v>
      </c>
      <c r="BR111" s="185" t="s">
        <v>650</v>
      </c>
      <c r="BS111" s="196" t="s">
        <v>366</v>
      </c>
      <c r="BT111" s="185" t="s">
        <v>437</v>
      </c>
      <c r="BU111" s="170" t="s">
        <v>647</v>
      </c>
      <c r="BV111" s="170" t="s">
        <v>629</v>
      </c>
      <c r="BW111" s="170" t="s">
        <v>648</v>
      </c>
      <c r="BX111" s="170" t="s">
        <v>649</v>
      </c>
      <c r="BY111" s="170" t="s">
        <v>650</v>
      </c>
      <c r="BZ111" s="169" t="s">
        <v>366</v>
      </c>
      <c r="CA111" s="170" t="s">
        <v>437</v>
      </c>
      <c r="CB111" s="170" t="s">
        <v>647</v>
      </c>
      <c r="CC111" s="170" t="s">
        <v>629</v>
      </c>
      <c r="CD111" s="170" t="s">
        <v>648</v>
      </c>
      <c r="CE111" s="170" t="s">
        <v>649</v>
      </c>
      <c r="CF111" s="170" t="s">
        <v>650</v>
      </c>
      <c r="CG111" s="169" t="s">
        <v>366</v>
      </c>
      <c r="CH111" s="170" t="s">
        <v>437</v>
      </c>
      <c r="CI111" s="170" t="s">
        <v>647</v>
      </c>
      <c r="CJ111" s="170" t="s">
        <v>629</v>
      </c>
      <c r="CK111" s="170" t="s">
        <v>648</v>
      </c>
      <c r="CL111" s="170" t="s">
        <v>649</v>
      </c>
      <c r="CM111" s="170" t="s">
        <v>650</v>
      </c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</row>
    <row r="112" spans="9:104" x14ac:dyDescent="0.35">
      <c r="I112" s="143" t="s">
        <v>644</v>
      </c>
      <c r="J112" s="147" t="s">
        <v>366</v>
      </c>
      <c r="K112" s="139" t="s">
        <v>632</v>
      </c>
      <c r="L112" s="139" t="s">
        <v>629</v>
      </c>
      <c r="M112" s="148" t="s">
        <v>633</v>
      </c>
      <c r="N112" s="147" t="s">
        <v>366</v>
      </c>
      <c r="O112" s="139" t="s">
        <v>632</v>
      </c>
      <c r="P112" s="139" t="s">
        <v>629</v>
      </c>
      <c r="Q112" s="148" t="s">
        <v>633</v>
      </c>
      <c r="R112" s="147" t="s">
        <v>366</v>
      </c>
      <c r="S112" s="139" t="s">
        <v>632</v>
      </c>
      <c r="T112" s="139" t="s">
        <v>629</v>
      </c>
      <c r="U112" s="148" t="s">
        <v>633</v>
      </c>
      <c r="V112" s="147" t="s">
        <v>366</v>
      </c>
      <c r="W112" s="139" t="s">
        <v>632</v>
      </c>
      <c r="X112" s="139" t="s">
        <v>629</v>
      </c>
      <c r="Y112" s="148" t="s">
        <v>633</v>
      </c>
      <c r="AP112" s="144">
        <v>1</v>
      </c>
      <c r="AQ112" s="156"/>
      <c r="AR112" s="157">
        <v>1</v>
      </c>
      <c r="AS112" s="157"/>
      <c r="AT112" s="157"/>
      <c r="AU112" s="157"/>
      <c r="AV112" s="157"/>
      <c r="AW112" s="157"/>
      <c r="AX112" s="156"/>
      <c r="AY112" s="157">
        <v>1</v>
      </c>
      <c r="AZ112" s="157"/>
      <c r="BA112" s="157">
        <v>2</v>
      </c>
      <c r="BB112" s="157"/>
      <c r="BC112" s="157"/>
      <c r="BD112" s="157"/>
      <c r="BE112" s="156"/>
      <c r="BF112" s="157">
        <v>1</v>
      </c>
      <c r="BG112" s="157"/>
      <c r="BH112" s="157">
        <v>1</v>
      </c>
      <c r="BI112" s="157"/>
      <c r="BJ112" s="157"/>
      <c r="BK112" s="157"/>
      <c r="BL112" s="156"/>
      <c r="BM112" s="157"/>
      <c r="BN112" s="157"/>
      <c r="BO112" s="157">
        <v>1</v>
      </c>
      <c r="BP112" s="157"/>
      <c r="BQ112" s="157"/>
      <c r="BR112" s="198"/>
      <c r="BS112" s="197">
        <v>1</v>
      </c>
      <c r="BT112" s="186"/>
      <c r="BU112" s="157"/>
      <c r="BV112" s="157">
        <v>1</v>
      </c>
      <c r="BW112" s="157"/>
      <c r="BX112" s="157"/>
      <c r="BY112" s="168"/>
      <c r="BZ112" s="156"/>
      <c r="CA112" s="157"/>
      <c r="CB112" s="157"/>
      <c r="CC112" s="157"/>
      <c r="CD112" s="157"/>
      <c r="CE112" s="157"/>
      <c r="CF112" s="168"/>
      <c r="CG112" s="156"/>
      <c r="CH112" s="157"/>
      <c r="CI112" s="157"/>
      <c r="CJ112" s="157"/>
      <c r="CK112" s="157"/>
      <c r="CL112" s="157"/>
      <c r="CM112" s="168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</row>
    <row r="113" spans="9:104" x14ac:dyDescent="0.35">
      <c r="I113" s="144">
        <v>0</v>
      </c>
      <c r="J113" s="149"/>
      <c r="K113" s="140">
        <v>2</v>
      </c>
      <c r="L113" s="140">
        <v>1</v>
      </c>
      <c r="M113" s="150"/>
      <c r="N113" s="149"/>
      <c r="O113" s="140"/>
      <c r="P113" s="140">
        <v>2</v>
      </c>
      <c r="Q113" s="150"/>
      <c r="R113" s="149">
        <v>1</v>
      </c>
      <c r="S113" s="140">
        <v>11</v>
      </c>
      <c r="T113" s="140">
        <v>4</v>
      </c>
      <c r="U113" s="150"/>
      <c r="V113" s="149">
        <v>1</v>
      </c>
      <c r="W113" s="140">
        <v>2</v>
      </c>
      <c r="X113" s="140">
        <v>1</v>
      </c>
      <c r="Y113" s="150">
        <v>0</v>
      </c>
      <c r="AP113" s="144">
        <v>2</v>
      </c>
      <c r="AQ113" s="151"/>
      <c r="AR113" s="45"/>
      <c r="AS113" s="45"/>
      <c r="AT113" s="45">
        <v>1</v>
      </c>
      <c r="AU113" s="45"/>
      <c r="AV113" s="45"/>
      <c r="AW113" s="45"/>
      <c r="AX113" s="151">
        <v>4</v>
      </c>
      <c r="AY113" s="45">
        <v>2</v>
      </c>
      <c r="AZ113" s="45"/>
      <c r="BA113" s="45"/>
      <c r="BB113" s="45">
        <v>1</v>
      </c>
      <c r="BC113" s="45"/>
      <c r="BD113" s="45"/>
      <c r="BE113" s="151"/>
      <c r="BF113" s="45"/>
      <c r="BG113" s="45"/>
      <c r="BH113" s="45">
        <v>1</v>
      </c>
      <c r="BI113" s="45"/>
      <c r="BJ113" s="45"/>
      <c r="BK113" s="45"/>
      <c r="BL113" s="151">
        <v>3</v>
      </c>
      <c r="BM113" s="45">
        <v>2</v>
      </c>
      <c r="BN113" s="45"/>
      <c r="BO113" s="45"/>
      <c r="BP113" s="45"/>
      <c r="BQ113" s="45"/>
      <c r="BR113" s="200"/>
      <c r="BS113" s="199"/>
      <c r="BT113" s="187"/>
      <c r="BU113" s="45">
        <v>1</v>
      </c>
      <c r="BV113" s="45"/>
      <c r="BW113" s="45"/>
      <c r="BX113" s="45"/>
      <c r="BY113" s="152"/>
      <c r="BZ113" s="151"/>
      <c r="CA113" s="45"/>
      <c r="CB113" s="45"/>
      <c r="CC113" s="45"/>
      <c r="CD113" s="45"/>
      <c r="CE113" s="45"/>
      <c r="CF113" s="152"/>
      <c r="CG113" s="151"/>
      <c r="CH113" s="45"/>
      <c r="CI113" s="45"/>
      <c r="CJ113" s="45"/>
      <c r="CK113" s="45"/>
      <c r="CL113" s="45"/>
      <c r="CM113" s="152"/>
      <c r="CO113" s="348"/>
      <c r="CP113" s="348"/>
      <c r="CQ113" s="348"/>
      <c r="CR113" s="348"/>
      <c r="CS113" s="348"/>
      <c r="CT113" s="348"/>
      <c r="CU113" s="348"/>
      <c r="CV113" s="348"/>
      <c r="CW113" s="116"/>
      <c r="CX113" s="116"/>
      <c r="CY113" s="116"/>
      <c r="CZ113" s="116"/>
    </row>
    <row r="114" spans="9:104" x14ac:dyDescent="0.35">
      <c r="I114" s="144">
        <v>1</v>
      </c>
      <c r="J114" s="151"/>
      <c r="K114" s="45"/>
      <c r="L114" s="45"/>
      <c r="M114" s="152"/>
      <c r="N114" s="151">
        <v>3</v>
      </c>
      <c r="O114" s="45">
        <v>12</v>
      </c>
      <c r="P114" s="45">
        <v>3</v>
      </c>
      <c r="Q114" s="152">
        <v>1</v>
      </c>
      <c r="R114" s="151">
        <v>1</v>
      </c>
      <c r="S114" s="45">
        <v>1</v>
      </c>
      <c r="T114" s="45"/>
      <c r="U114" s="152">
        <v>1</v>
      </c>
      <c r="V114" s="151">
        <v>2</v>
      </c>
      <c r="W114" s="45">
        <v>9</v>
      </c>
      <c r="X114" s="45">
        <v>4</v>
      </c>
      <c r="Y114" s="152"/>
      <c r="AP114" s="144">
        <v>3</v>
      </c>
      <c r="AQ114" s="151"/>
      <c r="AR114" s="45"/>
      <c r="AS114" s="45"/>
      <c r="AT114" s="45"/>
      <c r="AU114" s="45"/>
      <c r="AV114" s="45"/>
      <c r="AW114" s="45"/>
      <c r="AX114" s="151">
        <v>3</v>
      </c>
      <c r="AY114" s="45">
        <v>5</v>
      </c>
      <c r="AZ114" s="45">
        <v>1</v>
      </c>
      <c r="BA114" s="45">
        <v>1</v>
      </c>
      <c r="BB114" s="45">
        <v>2</v>
      </c>
      <c r="BC114" s="45"/>
      <c r="BD114" s="45"/>
      <c r="BE114" s="151">
        <v>1</v>
      </c>
      <c r="BF114" s="45">
        <v>2</v>
      </c>
      <c r="BG114" s="45"/>
      <c r="BH114" s="45"/>
      <c r="BI114" s="45"/>
      <c r="BJ114" s="45"/>
      <c r="BK114" s="45"/>
      <c r="BL114" s="151">
        <v>4</v>
      </c>
      <c r="BM114" s="45">
        <v>2</v>
      </c>
      <c r="BN114" s="45"/>
      <c r="BO114" s="45"/>
      <c r="BP114" s="45">
        <v>1</v>
      </c>
      <c r="BQ114" s="45"/>
      <c r="BR114" s="200"/>
      <c r="BS114" s="199"/>
      <c r="BT114" s="187">
        <v>1</v>
      </c>
      <c r="BU114" s="45"/>
      <c r="BV114" s="45"/>
      <c r="BW114" s="45">
        <v>1</v>
      </c>
      <c r="BX114" s="45"/>
      <c r="BY114" s="152"/>
      <c r="BZ114" s="151"/>
      <c r="CA114" s="45"/>
      <c r="CB114" s="45"/>
      <c r="CC114" s="45"/>
      <c r="CD114" s="45"/>
      <c r="CE114" s="45"/>
      <c r="CF114" s="152"/>
      <c r="CG114" s="151"/>
      <c r="CH114" s="45"/>
      <c r="CI114" s="45"/>
      <c r="CJ114" s="45"/>
      <c r="CK114" s="45"/>
      <c r="CL114" s="45"/>
      <c r="CM114" s="152"/>
      <c r="CO114" s="349"/>
      <c r="CP114" s="116"/>
      <c r="CQ114" s="349"/>
      <c r="CR114" s="116"/>
      <c r="CS114" s="349"/>
      <c r="CT114" s="116"/>
      <c r="CU114" s="349"/>
      <c r="CV114" s="116"/>
      <c r="CW114" s="116"/>
      <c r="CX114" s="116"/>
      <c r="CY114" s="116"/>
      <c r="CZ114" s="116"/>
    </row>
    <row r="115" spans="9:104" x14ac:dyDescent="0.35">
      <c r="I115" s="144">
        <v>2</v>
      </c>
      <c r="J115" s="151">
        <v>2</v>
      </c>
      <c r="K115" s="45">
        <v>1</v>
      </c>
      <c r="L115" s="45">
        <v>2</v>
      </c>
      <c r="M115" s="152">
        <v>1</v>
      </c>
      <c r="N115" s="151"/>
      <c r="O115" s="45"/>
      <c r="P115" s="45"/>
      <c r="Q115" s="152"/>
      <c r="R115" s="151"/>
      <c r="S115" s="45"/>
      <c r="T115" s="45">
        <v>1</v>
      </c>
      <c r="U115" s="152"/>
      <c r="V115" s="151"/>
      <c r="W115" s="45">
        <v>1</v>
      </c>
      <c r="X115" s="45"/>
      <c r="Y115" s="152"/>
      <c r="AP115" s="144">
        <v>4</v>
      </c>
      <c r="AQ115" s="151"/>
      <c r="AR115" s="45"/>
      <c r="AS115" s="45"/>
      <c r="AT115" s="45"/>
      <c r="AU115" s="45"/>
      <c r="AV115" s="45"/>
      <c r="AW115" s="45"/>
      <c r="AX115" s="151">
        <v>14</v>
      </c>
      <c r="AY115" s="45">
        <v>2</v>
      </c>
      <c r="AZ115" s="45">
        <v>1</v>
      </c>
      <c r="BA115" s="45"/>
      <c r="BB115" s="174">
        <v>1</v>
      </c>
      <c r="BC115" s="45"/>
      <c r="BD115" s="45"/>
      <c r="BE115" s="151">
        <v>3</v>
      </c>
      <c r="BF115" s="45">
        <v>2</v>
      </c>
      <c r="BG115" s="45"/>
      <c r="BH115" s="45"/>
      <c r="BI115" s="45"/>
      <c r="BJ115" s="45"/>
      <c r="BK115" s="45"/>
      <c r="BL115" s="151"/>
      <c r="BM115" s="45">
        <v>2</v>
      </c>
      <c r="BN115" s="45"/>
      <c r="BO115" s="45"/>
      <c r="BP115" s="45">
        <v>1</v>
      </c>
      <c r="BQ115" s="45"/>
      <c r="BR115" s="200"/>
      <c r="BS115" s="199"/>
      <c r="BT115" s="187"/>
      <c r="BU115" s="45">
        <v>1</v>
      </c>
      <c r="BV115" s="45">
        <v>2</v>
      </c>
      <c r="BW115" s="45"/>
      <c r="BX115" s="45"/>
      <c r="BY115" s="152"/>
      <c r="BZ115" s="151"/>
      <c r="CA115" s="45"/>
      <c r="CB115" s="45"/>
      <c r="CC115" s="45"/>
      <c r="CD115" s="45"/>
      <c r="CE115" s="45"/>
      <c r="CF115" s="152"/>
      <c r="CG115" s="151"/>
      <c r="CH115" s="45"/>
      <c r="CI115" s="45"/>
      <c r="CJ115" s="45"/>
      <c r="CK115" s="45"/>
      <c r="CL115" s="45"/>
      <c r="CM115" s="152"/>
      <c r="CO115" s="349"/>
      <c r="CP115" s="116"/>
      <c r="CQ115" s="349"/>
      <c r="CR115" s="116"/>
      <c r="CS115" s="349"/>
      <c r="CT115" s="116"/>
      <c r="CU115" s="349"/>
      <c r="CV115" s="116"/>
      <c r="CW115" s="116"/>
      <c r="CX115" s="116"/>
      <c r="CY115" s="116"/>
      <c r="CZ115" s="116"/>
    </row>
    <row r="116" spans="9:104" x14ac:dyDescent="0.35">
      <c r="I116" s="144">
        <v>3</v>
      </c>
      <c r="J116" s="151"/>
      <c r="K116" s="45">
        <v>5</v>
      </c>
      <c r="L116" s="45">
        <v>1</v>
      </c>
      <c r="M116" s="152"/>
      <c r="N116" s="151"/>
      <c r="O116" s="45"/>
      <c r="P116" s="45"/>
      <c r="Q116" s="152"/>
      <c r="R116" s="151">
        <v>1</v>
      </c>
      <c r="S116" s="45"/>
      <c r="T116" s="45"/>
      <c r="U116" s="152"/>
      <c r="V116" s="151"/>
      <c r="W116" s="45"/>
      <c r="X116" s="45"/>
      <c r="Y116" s="152"/>
      <c r="AP116" s="144">
        <v>5</v>
      </c>
      <c r="AQ116" s="151"/>
      <c r="AR116" s="45"/>
      <c r="AS116" s="45"/>
      <c r="AT116" s="45"/>
      <c r="AU116" s="45"/>
      <c r="AV116" s="45"/>
      <c r="AW116" s="45"/>
      <c r="AX116" s="151">
        <v>6</v>
      </c>
      <c r="AY116" s="45"/>
      <c r="AZ116" s="45"/>
      <c r="BA116" s="45"/>
      <c r="BB116" s="45"/>
      <c r="BC116" s="45"/>
      <c r="BD116" s="45">
        <v>1</v>
      </c>
      <c r="BE116" s="151">
        <v>1</v>
      </c>
      <c r="BF116" s="45"/>
      <c r="BG116" s="45"/>
      <c r="BH116" s="45"/>
      <c r="BI116" s="45"/>
      <c r="BJ116" s="45"/>
      <c r="BK116" s="45"/>
      <c r="BL116" s="151"/>
      <c r="BM116" s="45"/>
      <c r="BN116" s="45"/>
      <c r="BO116" s="45"/>
      <c r="BP116" s="45"/>
      <c r="BQ116" s="45"/>
      <c r="BR116" s="200"/>
      <c r="BS116" s="199">
        <v>4</v>
      </c>
      <c r="BT116" s="187">
        <v>1</v>
      </c>
      <c r="BU116" s="45"/>
      <c r="BV116" s="45"/>
      <c r="BW116" s="45">
        <v>2</v>
      </c>
      <c r="BX116" s="45"/>
      <c r="BY116" s="152"/>
      <c r="BZ116" s="151"/>
      <c r="CA116" s="45"/>
      <c r="CB116" s="45"/>
      <c r="CC116" s="45"/>
      <c r="CD116" s="45"/>
      <c r="CE116" s="45"/>
      <c r="CF116" s="152"/>
      <c r="CG116" s="151"/>
      <c r="CH116" s="45"/>
      <c r="CI116" s="45"/>
      <c r="CJ116" s="45"/>
      <c r="CK116" s="45"/>
      <c r="CL116" s="45"/>
      <c r="CM116" s="152"/>
      <c r="CO116" s="349"/>
      <c r="CP116" s="116"/>
      <c r="CQ116" s="349"/>
      <c r="CR116" s="116"/>
      <c r="CS116" s="349"/>
      <c r="CT116" s="116"/>
      <c r="CU116" s="349"/>
      <c r="CV116" s="116"/>
      <c r="CW116" s="116"/>
      <c r="CX116" s="116"/>
      <c r="CY116" s="116"/>
      <c r="CZ116" s="116"/>
    </row>
    <row r="117" spans="9:104" x14ac:dyDescent="0.35">
      <c r="I117" s="144">
        <v>4</v>
      </c>
      <c r="J117" s="151">
        <v>1</v>
      </c>
      <c r="K117" s="45">
        <v>4</v>
      </c>
      <c r="L117" s="45">
        <v>1</v>
      </c>
      <c r="M117" s="152"/>
      <c r="N117" s="151"/>
      <c r="O117" s="45"/>
      <c r="P117" s="45"/>
      <c r="Q117" s="152"/>
      <c r="R117" s="151"/>
      <c r="S117" s="45"/>
      <c r="T117" s="45"/>
      <c r="U117" s="152"/>
      <c r="V117" s="151"/>
      <c r="W117" s="45"/>
      <c r="X117" s="45"/>
      <c r="Y117" s="152"/>
      <c r="AP117" s="171">
        <v>6</v>
      </c>
      <c r="AQ117" s="172">
        <v>27</v>
      </c>
      <c r="AR117" s="173">
        <v>11</v>
      </c>
      <c r="AS117" s="173">
        <v>3</v>
      </c>
      <c r="AT117" s="173">
        <v>3</v>
      </c>
      <c r="AU117" s="173">
        <v>5</v>
      </c>
      <c r="AV117" s="173"/>
      <c r="AW117" s="174">
        <v>1</v>
      </c>
      <c r="AX117" s="172"/>
      <c r="AY117" s="173"/>
      <c r="AZ117" s="173"/>
      <c r="BA117" s="173"/>
      <c r="BB117" s="173"/>
      <c r="BC117" s="173"/>
      <c r="BD117" s="174"/>
      <c r="BE117" s="172">
        <v>4</v>
      </c>
      <c r="BF117" s="173"/>
      <c r="BG117" s="173"/>
      <c r="BH117" s="173"/>
      <c r="BI117" s="173">
        <v>3</v>
      </c>
      <c r="BJ117" s="173"/>
      <c r="BK117" s="174">
        <v>1</v>
      </c>
      <c r="BL117" s="172"/>
      <c r="BM117" s="173"/>
      <c r="BN117" s="173"/>
      <c r="BO117" s="173"/>
      <c r="BP117" s="173">
        <v>1</v>
      </c>
      <c r="BQ117" s="173"/>
      <c r="BR117" s="200"/>
      <c r="BS117" s="201">
        <v>4</v>
      </c>
      <c r="BT117" s="188">
        <v>5</v>
      </c>
      <c r="BU117" s="173"/>
      <c r="BV117" s="173"/>
      <c r="BW117" s="173">
        <v>1</v>
      </c>
      <c r="BX117" s="173"/>
      <c r="BY117" s="152">
        <v>1</v>
      </c>
      <c r="BZ117" s="172">
        <v>9</v>
      </c>
      <c r="CA117" s="173">
        <v>7</v>
      </c>
      <c r="CB117" s="173"/>
      <c r="CC117" s="173">
        <v>2</v>
      </c>
      <c r="CD117" s="173">
        <v>4</v>
      </c>
      <c r="CE117" s="173"/>
      <c r="CF117" s="152">
        <v>1</v>
      </c>
      <c r="CG117" s="172">
        <v>9</v>
      </c>
      <c r="CH117" s="173">
        <v>7</v>
      </c>
      <c r="CI117" s="173"/>
      <c r="CJ117" s="173">
        <v>2</v>
      </c>
      <c r="CK117" s="173">
        <v>4</v>
      </c>
      <c r="CL117" s="173"/>
      <c r="CM117" s="152">
        <v>1</v>
      </c>
      <c r="CO117" s="349"/>
      <c r="CP117" s="116"/>
      <c r="CQ117" s="349"/>
      <c r="CR117" s="116"/>
      <c r="CS117" s="349"/>
      <c r="CT117" s="116"/>
      <c r="CU117" s="349"/>
      <c r="CV117" s="116"/>
      <c r="CW117" s="116"/>
      <c r="CX117" s="116"/>
      <c r="CY117" s="116"/>
      <c r="CZ117" s="116"/>
    </row>
    <row r="118" spans="9:104" ht="15" thickBot="1" x14ac:dyDescent="0.4">
      <c r="I118" s="145" t="s">
        <v>646</v>
      </c>
      <c r="J118" s="145">
        <f t="shared" ref="J118:Y118" si="22">SUBTOTAL(9,J113:J117)</f>
        <v>3</v>
      </c>
      <c r="K118" s="141">
        <f t="shared" si="22"/>
        <v>12</v>
      </c>
      <c r="L118" s="141">
        <f t="shared" si="22"/>
        <v>5</v>
      </c>
      <c r="M118" s="153">
        <f t="shared" si="22"/>
        <v>1</v>
      </c>
      <c r="N118" s="145">
        <f t="shared" si="22"/>
        <v>3</v>
      </c>
      <c r="O118" s="141">
        <f t="shared" si="22"/>
        <v>12</v>
      </c>
      <c r="P118" s="141">
        <f t="shared" si="22"/>
        <v>5</v>
      </c>
      <c r="Q118" s="153">
        <f t="shared" si="22"/>
        <v>1</v>
      </c>
      <c r="R118" s="145">
        <f t="shared" si="22"/>
        <v>3</v>
      </c>
      <c r="S118" s="141">
        <f t="shared" si="22"/>
        <v>12</v>
      </c>
      <c r="T118" s="141">
        <f t="shared" si="22"/>
        <v>5</v>
      </c>
      <c r="U118" s="153">
        <f t="shared" si="22"/>
        <v>1</v>
      </c>
      <c r="V118" s="145">
        <f t="shared" si="22"/>
        <v>3</v>
      </c>
      <c r="W118" s="141">
        <f t="shared" si="22"/>
        <v>12</v>
      </c>
      <c r="X118" s="141">
        <f t="shared" si="22"/>
        <v>5</v>
      </c>
      <c r="Y118" s="153">
        <f t="shared" si="22"/>
        <v>0</v>
      </c>
      <c r="AP118" s="145" t="s">
        <v>646</v>
      </c>
      <c r="AQ118" s="158">
        <f>SUBTOTAL(9,AQ112:AQ117)</f>
        <v>27</v>
      </c>
      <c r="AR118" s="159">
        <f t="shared" ref="AR118:AW118" si="23">SUBTOTAL(9,AR112:AR117)</f>
        <v>12</v>
      </c>
      <c r="AS118" s="159">
        <f t="shared" si="23"/>
        <v>3</v>
      </c>
      <c r="AT118" s="159">
        <f t="shared" si="23"/>
        <v>4</v>
      </c>
      <c r="AU118" s="159">
        <f t="shared" si="23"/>
        <v>5</v>
      </c>
      <c r="AV118" s="159">
        <f t="shared" si="23"/>
        <v>0</v>
      </c>
      <c r="AW118" s="153">
        <f t="shared" si="23"/>
        <v>1</v>
      </c>
      <c r="AX118" s="158">
        <f t="shared" ref="AX118:BO118" si="24">SUBTOTAL(9,AX112:AX117)</f>
        <v>27</v>
      </c>
      <c r="AY118" s="159">
        <f t="shared" si="24"/>
        <v>10</v>
      </c>
      <c r="AZ118" s="159">
        <f t="shared" si="24"/>
        <v>2</v>
      </c>
      <c r="BA118" s="159">
        <f t="shared" si="24"/>
        <v>3</v>
      </c>
      <c r="BB118" s="159">
        <f t="shared" si="24"/>
        <v>4</v>
      </c>
      <c r="BC118" s="159">
        <f t="shared" si="24"/>
        <v>0</v>
      </c>
      <c r="BD118" s="153">
        <f t="shared" si="24"/>
        <v>1</v>
      </c>
      <c r="BE118" s="158">
        <f t="shared" si="24"/>
        <v>9</v>
      </c>
      <c r="BF118" s="159">
        <f t="shared" si="24"/>
        <v>5</v>
      </c>
      <c r="BG118" s="159">
        <f t="shared" si="24"/>
        <v>0</v>
      </c>
      <c r="BH118" s="159">
        <f t="shared" si="24"/>
        <v>2</v>
      </c>
      <c r="BI118" s="159">
        <f t="shared" si="24"/>
        <v>3</v>
      </c>
      <c r="BJ118" s="159">
        <f t="shared" si="24"/>
        <v>0</v>
      </c>
      <c r="BK118" s="153">
        <f t="shared" si="24"/>
        <v>1</v>
      </c>
      <c r="BL118" s="158">
        <f t="shared" si="24"/>
        <v>7</v>
      </c>
      <c r="BM118" s="159">
        <f t="shared" si="24"/>
        <v>6</v>
      </c>
      <c r="BN118" s="159">
        <f t="shared" si="24"/>
        <v>0</v>
      </c>
      <c r="BO118" s="159">
        <f t="shared" si="24"/>
        <v>1</v>
      </c>
      <c r="BP118" s="159">
        <f>SUBTOTAL(9,BP113:BP117)</f>
        <v>3</v>
      </c>
      <c r="BQ118" s="159">
        <f t="shared" ref="BQ118:CM118" si="25">SUBTOTAL(9,BQ112:BQ117)</f>
        <v>0</v>
      </c>
      <c r="BR118" s="203">
        <f t="shared" si="25"/>
        <v>0</v>
      </c>
      <c r="BS118" s="202">
        <f t="shared" si="25"/>
        <v>9</v>
      </c>
      <c r="BT118" s="189">
        <f t="shared" si="25"/>
        <v>7</v>
      </c>
      <c r="BU118" s="159">
        <f t="shared" si="25"/>
        <v>2</v>
      </c>
      <c r="BV118" s="159">
        <f t="shared" si="25"/>
        <v>3</v>
      </c>
      <c r="BW118" s="159">
        <f t="shared" si="25"/>
        <v>4</v>
      </c>
      <c r="BX118" s="159">
        <f t="shared" si="25"/>
        <v>0</v>
      </c>
      <c r="BY118" s="153">
        <f t="shared" si="25"/>
        <v>1</v>
      </c>
      <c r="BZ118" s="158">
        <f t="shared" si="25"/>
        <v>9</v>
      </c>
      <c r="CA118" s="159">
        <f t="shared" si="25"/>
        <v>7</v>
      </c>
      <c r="CB118" s="159">
        <f t="shared" si="25"/>
        <v>0</v>
      </c>
      <c r="CC118" s="159">
        <f t="shared" si="25"/>
        <v>2</v>
      </c>
      <c r="CD118" s="159">
        <f t="shared" si="25"/>
        <v>4</v>
      </c>
      <c r="CE118" s="159">
        <f t="shared" si="25"/>
        <v>0</v>
      </c>
      <c r="CF118" s="153">
        <f t="shared" si="25"/>
        <v>1</v>
      </c>
      <c r="CG118" s="158">
        <f t="shared" si="25"/>
        <v>9</v>
      </c>
      <c r="CH118" s="159">
        <f t="shared" si="25"/>
        <v>7</v>
      </c>
      <c r="CI118" s="159">
        <f t="shared" si="25"/>
        <v>0</v>
      </c>
      <c r="CJ118" s="159">
        <f t="shared" si="25"/>
        <v>2</v>
      </c>
      <c r="CK118" s="159">
        <f t="shared" si="25"/>
        <v>4</v>
      </c>
      <c r="CL118" s="159">
        <f t="shared" si="25"/>
        <v>0</v>
      </c>
      <c r="CM118" s="153">
        <f t="shared" si="25"/>
        <v>1</v>
      </c>
      <c r="CO118" s="349"/>
      <c r="CP118" s="116"/>
      <c r="CQ118" s="349"/>
      <c r="CR118" s="116"/>
      <c r="CS118" s="349"/>
      <c r="CT118" s="116"/>
      <c r="CU118" s="349"/>
      <c r="CV118" s="116"/>
      <c r="CW118" s="116"/>
      <c r="CX118" s="116"/>
      <c r="CY118" s="116"/>
      <c r="CZ118" s="116"/>
    </row>
    <row r="119" spans="9:104" ht="15" thickTop="1" x14ac:dyDescent="0.35">
      <c r="I119" s="160">
        <v>0</v>
      </c>
      <c r="J119" s="161" t="str">
        <f>IF(J113=0,"-",J113/J$118)</f>
        <v>-</v>
      </c>
      <c r="K119" s="161">
        <f>IF(K113=0,"-",K113/K$118)</f>
        <v>0.16666666666666666</v>
      </c>
      <c r="L119" s="161">
        <f>IF(L113=0,"-",L113/L$118)</f>
        <v>0.2</v>
      </c>
      <c r="M119" s="178" t="str">
        <f>IF(M113=0,"-",M113/M$118)</f>
        <v>-</v>
      </c>
      <c r="N119" s="161" t="str">
        <f t="shared" ref="N119:Y119" si="26">IF(N113=0,"-",N113/N$118)</f>
        <v>-</v>
      </c>
      <c r="O119" s="161" t="str">
        <f t="shared" si="26"/>
        <v>-</v>
      </c>
      <c r="P119" s="161">
        <f t="shared" si="26"/>
        <v>0.4</v>
      </c>
      <c r="Q119" s="178" t="str">
        <f t="shared" si="26"/>
        <v>-</v>
      </c>
      <c r="R119" s="161">
        <f t="shared" si="26"/>
        <v>0.33333333333333331</v>
      </c>
      <c r="S119" s="161">
        <f t="shared" si="26"/>
        <v>0.91666666666666663</v>
      </c>
      <c r="T119" s="161">
        <f t="shared" si="26"/>
        <v>0.8</v>
      </c>
      <c r="U119" s="178" t="str">
        <f t="shared" si="26"/>
        <v>-</v>
      </c>
      <c r="V119" s="161">
        <f t="shared" si="26"/>
        <v>0.33333333333333331</v>
      </c>
      <c r="W119" s="161">
        <f t="shared" si="26"/>
        <v>0.16666666666666666</v>
      </c>
      <c r="X119" s="161">
        <f t="shared" si="26"/>
        <v>0.2</v>
      </c>
      <c r="Y119" s="178" t="str">
        <f t="shared" si="26"/>
        <v>-</v>
      </c>
      <c r="AP119" s="144">
        <v>1</v>
      </c>
      <c r="AQ119" s="161" t="str">
        <f t="shared" ref="AQ119:BV119" si="27">IF(AQ112=0,"-",AQ112/AQ$118)</f>
        <v>-</v>
      </c>
      <c r="AR119" s="161">
        <f t="shared" si="27"/>
        <v>8.3333333333333329E-2</v>
      </c>
      <c r="AS119" s="161" t="str">
        <f t="shared" si="27"/>
        <v>-</v>
      </c>
      <c r="AT119" s="161" t="str">
        <f t="shared" si="27"/>
        <v>-</v>
      </c>
      <c r="AU119" s="161" t="str">
        <f t="shared" si="27"/>
        <v>-</v>
      </c>
      <c r="AV119" s="161" t="str">
        <f t="shared" si="27"/>
        <v>-</v>
      </c>
      <c r="AW119" s="162" t="str">
        <f t="shared" si="27"/>
        <v>-</v>
      </c>
      <c r="AX119" s="161" t="str">
        <f t="shared" si="27"/>
        <v>-</v>
      </c>
      <c r="AY119" s="161">
        <f t="shared" si="27"/>
        <v>0.1</v>
      </c>
      <c r="AZ119" s="161" t="str">
        <f t="shared" si="27"/>
        <v>-</v>
      </c>
      <c r="BA119" s="161">
        <f t="shared" si="27"/>
        <v>0.66666666666666663</v>
      </c>
      <c r="BB119" s="161" t="str">
        <f t="shared" si="27"/>
        <v>-</v>
      </c>
      <c r="BC119" s="161" t="str">
        <f t="shared" si="27"/>
        <v>-</v>
      </c>
      <c r="BD119" s="162" t="str">
        <f t="shared" si="27"/>
        <v>-</v>
      </c>
      <c r="BE119" s="161" t="str">
        <f t="shared" si="27"/>
        <v>-</v>
      </c>
      <c r="BF119" s="161">
        <f t="shared" si="27"/>
        <v>0.2</v>
      </c>
      <c r="BG119" s="161" t="str">
        <f t="shared" si="27"/>
        <v>-</v>
      </c>
      <c r="BH119" s="161">
        <f t="shared" si="27"/>
        <v>0.5</v>
      </c>
      <c r="BI119" s="161" t="str">
        <f t="shared" si="27"/>
        <v>-</v>
      </c>
      <c r="BJ119" s="161" t="str">
        <f t="shared" si="27"/>
        <v>-</v>
      </c>
      <c r="BK119" s="162" t="str">
        <f t="shared" si="27"/>
        <v>-</v>
      </c>
      <c r="BL119" s="161" t="str">
        <f t="shared" si="27"/>
        <v>-</v>
      </c>
      <c r="BM119" s="161" t="str">
        <f t="shared" si="27"/>
        <v>-</v>
      </c>
      <c r="BN119" s="161" t="str">
        <f t="shared" si="27"/>
        <v>-</v>
      </c>
      <c r="BO119" s="161">
        <f t="shared" si="27"/>
        <v>1</v>
      </c>
      <c r="BP119" s="161" t="str">
        <f t="shared" si="27"/>
        <v>-</v>
      </c>
      <c r="BQ119" s="161" t="str">
        <f t="shared" si="27"/>
        <v>-</v>
      </c>
      <c r="BR119" s="162" t="str">
        <f t="shared" si="27"/>
        <v>-</v>
      </c>
      <c r="BS119" s="161">
        <f t="shared" si="27"/>
        <v>0.1111111111111111</v>
      </c>
      <c r="BT119" s="161" t="str">
        <f t="shared" si="27"/>
        <v>-</v>
      </c>
      <c r="BU119" s="161" t="str">
        <f t="shared" si="27"/>
        <v>-</v>
      </c>
      <c r="BV119" s="161">
        <f t="shared" si="27"/>
        <v>0.33333333333333331</v>
      </c>
      <c r="BW119" s="161" t="str">
        <f t="shared" ref="BW119:CM119" si="28">IF(BW112=0,"-",BW112/BW$118)</f>
        <v>-</v>
      </c>
      <c r="BX119" s="161" t="str">
        <f t="shared" si="28"/>
        <v>-</v>
      </c>
      <c r="BY119" s="162" t="str">
        <f t="shared" si="28"/>
        <v>-</v>
      </c>
      <c r="BZ119" s="161" t="str">
        <f t="shared" si="28"/>
        <v>-</v>
      </c>
      <c r="CA119" s="161" t="str">
        <f t="shared" si="28"/>
        <v>-</v>
      </c>
      <c r="CB119" s="161" t="str">
        <f t="shared" si="28"/>
        <v>-</v>
      </c>
      <c r="CC119" s="161" t="str">
        <f t="shared" si="28"/>
        <v>-</v>
      </c>
      <c r="CD119" s="161" t="str">
        <f t="shared" si="28"/>
        <v>-</v>
      </c>
      <c r="CE119" s="161" t="str">
        <f t="shared" si="28"/>
        <v>-</v>
      </c>
      <c r="CF119" s="162" t="str">
        <f t="shared" si="28"/>
        <v>-</v>
      </c>
      <c r="CG119" s="161" t="str">
        <f t="shared" si="28"/>
        <v>-</v>
      </c>
      <c r="CH119" s="161" t="str">
        <f t="shared" si="28"/>
        <v>-</v>
      </c>
      <c r="CI119" s="161" t="str">
        <f t="shared" si="28"/>
        <v>-</v>
      </c>
      <c r="CJ119" s="161" t="str">
        <f t="shared" si="28"/>
        <v>-</v>
      </c>
      <c r="CK119" s="161" t="str">
        <f t="shared" si="28"/>
        <v>-</v>
      </c>
      <c r="CL119" s="161" t="str">
        <f t="shared" si="28"/>
        <v>-</v>
      </c>
      <c r="CM119" s="162" t="str">
        <f t="shared" si="28"/>
        <v>-</v>
      </c>
    </row>
    <row r="120" spans="9:104" x14ac:dyDescent="0.35">
      <c r="I120" s="144">
        <v>1</v>
      </c>
      <c r="J120" s="138" t="str">
        <f t="shared" ref="J120:K123" si="29">IF(J114=0,"-",J114/J$118)</f>
        <v>-</v>
      </c>
      <c r="K120" s="138" t="str">
        <f t="shared" si="29"/>
        <v>-</v>
      </c>
      <c r="L120" s="138" t="str">
        <f t="shared" ref="L120:O123" si="30">IF(L114=0,"-",L114/L$118)</f>
        <v>-</v>
      </c>
      <c r="M120" s="179" t="str">
        <f t="shared" si="30"/>
        <v>-</v>
      </c>
      <c r="N120" s="138">
        <f t="shared" si="30"/>
        <v>1</v>
      </c>
      <c r="O120" s="138">
        <f t="shared" si="30"/>
        <v>1</v>
      </c>
      <c r="P120" s="138">
        <f t="shared" ref="P120:Y120" si="31">IF(P114=0,"-",P114/P$118)</f>
        <v>0.6</v>
      </c>
      <c r="Q120" s="179">
        <f t="shared" si="31"/>
        <v>1</v>
      </c>
      <c r="R120" s="138">
        <f t="shared" si="31"/>
        <v>0.33333333333333331</v>
      </c>
      <c r="S120" s="138">
        <f t="shared" si="31"/>
        <v>8.3333333333333329E-2</v>
      </c>
      <c r="T120" s="138" t="str">
        <f t="shared" si="31"/>
        <v>-</v>
      </c>
      <c r="U120" s="179">
        <f t="shared" si="31"/>
        <v>1</v>
      </c>
      <c r="V120" s="138">
        <f t="shared" si="31"/>
        <v>0.66666666666666663</v>
      </c>
      <c r="W120" s="138">
        <f t="shared" si="31"/>
        <v>0.75</v>
      </c>
      <c r="X120" s="138">
        <f t="shared" si="31"/>
        <v>0.8</v>
      </c>
      <c r="Y120" s="179" t="str">
        <f t="shared" si="31"/>
        <v>-</v>
      </c>
      <c r="AP120" s="144">
        <v>2</v>
      </c>
      <c r="AQ120" s="138" t="str">
        <f t="shared" ref="AQ120:BV120" si="32">IF(AQ113=0,"-",AQ113/AQ$118)</f>
        <v>-</v>
      </c>
      <c r="AR120" s="138" t="str">
        <f t="shared" si="32"/>
        <v>-</v>
      </c>
      <c r="AS120" s="138" t="str">
        <f t="shared" si="32"/>
        <v>-</v>
      </c>
      <c r="AT120" s="138">
        <f t="shared" si="32"/>
        <v>0.25</v>
      </c>
      <c r="AU120" s="138" t="str">
        <f t="shared" si="32"/>
        <v>-</v>
      </c>
      <c r="AV120" s="138" t="str">
        <f t="shared" si="32"/>
        <v>-</v>
      </c>
      <c r="AW120" s="163" t="str">
        <f t="shared" si="32"/>
        <v>-</v>
      </c>
      <c r="AX120" s="138">
        <f t="shared" si="32"/>
        <v>0.14814814814814814</v>
      </c>
      <c r="AY120" s="138">
        <f t="shared" si="32"/>
        <v>0.2</v>
      </c>
      <c r="AZ120" s="138" t="str">
        <f t="shared" si="32"/>
        <v>-</v>
      </c>
      <c r="BA120" s="138" t="str">
        <f t="shared" si="32"/>
        <v>-</v>
      </c>
      <c r="BB120" s="138">
        <f t="shared" si="32"/>
        <v>0.25</v>
      </c>
      <c r="BC120" s="138" t="str">
        <f t="shared" si="32"/>
        <v>-</v>
      </c>
      <c r="BD120" s="163" t="str">
        <f t="shared" si="32"/>
        <v>-</v>
      </c>
      <c r="BE120" s="138" t="str">
        <f t="shared" si="32"/>
        <v>-</v>
      </c>
      <c r="BF120" s="138" t="str">
        <f t="shared" si="32"/>
        <v>-</v>
      </c>
      <c r="BG120" s="138" t="str">
        <f t="shared" si="32"/>
        <v>-</v>
      </c>
      <c r="BH120" s="138">
        <f t="shared" si="32"/>
        <v>0.5</v>
      </c>
      <c r="BI120" s="138" t="str">
        <f t="shared" si="32"/>
        <v>-</v>
      </c>
      <c r="BJ120" s="138" t="str">
        <f t="shared" si="32"/>
        <v>-</v>
      </c>
      <c r="BK120" s="163" t="str">
        <f t="shared" si="32"/>
        <v>-</v>
      </c>
      <c r="BL120" s="138">
        <f t="shared" si="32"/>
        <v>0.42857142857142855</v>
      </c>
      <c r="BM120" s="138">
        <f t="shared" si="32"/>
        <v>0.33333333333333331</v>
      </c>
      <c r="BN120" s="138" t="str">
        <f t="shared" si="32"/>
        <v>-</v>
      </c>
      <c r="BO120" s="138" t="str">
        <f t="shared" si="32"/>
        <v>-</v>
      </c>
      <c r="BP120" s="138" t="str">
        <f t="shared" si="32"/>
        <v>-</v>
      </c>
      <c r="BQ120" s="138" t="str">
        <f t="shared" si="32"/>
        <v>-</v>
      </c>
      <c r="BR120" s="163" t="str">
        <f t="shared" si="32"/>
        <v>-</v>
      </c>
      <c r="BS120" s="138" t="str">
        <f t="shared" si="32"/>
        <v>-</v>
      </c>
      <c r="BT120" s="138" t="str">
        <f t="shared" si="32"/>
        <v>-</v>
      </c>
      <c r="BU120" s="138">
        <f t="shared" si="32"/>
        <v>0.5</v>
      </c>
      <c r="BV120" s="138" t="str">
        <f t="shared" si="32"/>
        <v>-</v>
      </c>
      <c r="BW120" s="138" t="str">
        <f t="shared" ref="BW120:CM120" si="33">IF(BW113=0,"-",BW113/BW$118)</f>
        <v>-</v>
      </c>
      <c r="BX120" s="138" t="str">
        <f t="shared" si="33"/>
        <v>-</v>
      </c>
      <c r="BY120" s="163" t="str">
        <f t="shared" si="33"/>
        <v>-</v>
      </c>
      <c r="BZ120" s="138" t="str">
        <f t="shared" si="33"/>
        <v>-</v>
      </c>
      <c r="CA120" s="138" t="str">
        <f t="shared" si="33"/>
        <v>-</v>
      </c>
      <c r="CB120" s="138" t="str">
        <f t="shared" si="33"/>
        <v>-</v>
      </c>
      <c r="CC120" s="138" t="str">
        <f t="shared" si="33"/>
        <v>-</v>
      </c>
      <c r="CD120" s="138" t="str">
        <f t="shared" si="33"/>
        <v>-</v>
      </c>
      <c r="CE120" s="138" t="str">
        <f t="shared" si="33"/>
        <v>-</v>
      </c>
      <c r="CF120" s="163" t="str">
        <f t="shared" si="33"/>
        <v>-</v>
      </c>
      <c r="CG120" s="138" t="str">
        <f t="shared" si="33"/>
        <v>-</v>
      </c>
      <c r="CH120" s="138" t="str">
        <f t="shared" si="33"/>
        <v>-</v>
      </c>
      <c r="CI120" s="138" t="str">
        <f t="shared" si="33"/>
        <v>-</v>
      </c>
      <c r="CJ120" s="138" t="str">
        <f t="shared" si="33"/>
        <v>-</v>
      </c>
      <c r="CK120" s="138" t="str">
        <f t="shared" si="33"/>
        <v>-</v>
      </c>
      <c r="CL120" s="138" t="str">
        <f t="shared" si="33"/>
        <v>-</v>
      </c>
      <c r="CM120" s="163" t="str">
        <f t="shared" si="33"/>
        <v>-</v>
      </c>
    </row>
    <row r="121" spans="9:104" x14ac:dyDescent="0.35">
      <c r="I121" s="144">
        <v>2</v>
      </c>
      <c r="J121" s="154">
        <f t="shared" si="29"/>
        <v>0.66666666666666663</v>
      </c>
      <c r="K121" s="154">
        <f t="shared" si="29"/>
        <v>8.3333333333333329E-2</v>
      </c>
      <c r="L121" s="154">
        <f t="shared" si="30"/>
        <v>0.4</v>
      </c>
      <c r="M121" s="180">
        <f t="shared" si="30"/>
        <v>1</v>
      </c>
      <c r="N121" s="154" t="str">
        <f t="shared" si="30"/>
        <v>-</v>
      </c>
      <c r="O121" s="154" t="str">
        <f t="shared" si="30"/>
        <v>-</v>
      </c>
      <c r="P121" s="154" t="str">
        <f t="shared" ref="P121:Y121" si="34">IF(P115=0,"-",P115/P$118)</f>
        <v>-</v>
      </c>
      <c r="Q121" s="180" t="str">
        <f t="shared" si="34"/>
        <v>-</v>
      </c>
      <c r="R121" s="154" t="str">
        <f t="shared" si="34"/>
        <v>-</v>
      </c>
      <c r="S121" s="154" t="str">
        <f t="shared" si="34"/>
        <v>-</v>
      </c>
      <c r="T121" s="154">
        <f t="shared" si="34"/>
        <v>0.2</v>
      </c>
      <c r="U121" s="180" t="str">
        <f t="shared" si="34"/>
        <v>-</v>
      </c>
      <c r="V121" s="154" t="str">
        <f t="shared" si="34"/>
        <v>-</v>
      </c>
      <c r="W121" s="154">
        <f t="shared" si="34"/>
        <v>8.3333333333333329E-2</v>
      </c>
      <c r="X121" s="154" t="str">
        <f t="shared" si="34"/>
        <v>-</v>
      </c>
      <c r="Y121" s="180" t="str">
        <f t="shared" si="34"/>
        <v>-</v>
      </c>
      <c r="AP121" s="144">
        <v>3</v>
      </c>
      <c r="AQ121" s="138" t="str">
        <f t="shared" ref="AQ121:BV121" si="35">IF(AQ114=0,"-",AQ114/AQ$118)</f>
        <v>-</v>
      </c>
      <c r="AR121" s="138" t="str">
        <f t="shared" si="35"/>
        <v>-</v>
      </c>
      <c r="AS121" s="138" t="str">
        <f t="shared" si="35"/>
        <v>-</v>
      </c>
      <c r="AT121" s="138" t="str">
        <f t="shared" si="35"/>
        <v>-</v>
      </c>
      <c r="AU121" s="138" t="str">
        <f t="shared" si="35"/>
        <v>-</v>
      </c>
      <c r="AV121" s="138" t="str">
        <f t="shared" si="35"/>
        <v>-</v>
      </c>
      <c r="AW121" s="163" t="str">
        <f t="shared" si="35"/>
        <v>-</v>
      </c>
      <c r="AX121" s="138">
        <f t="shared" si="35"/>
        <v>0.1111111111111111</v>
      </c>
      <c r="AY121" s="138">
        <f t="shared" si="35"/>
        <v>0.5</v>
      </c>
      <c r="AZ121" s="138">
        <f t="shared" si="35"/>
        <v>0.5</v>
      </c>
      <c r="BA121" s="138">
        <f t="shared" si="35"/>
        <v>0.33333333333333331</v>
      </c>
      <c r="BB121" s="138">
        <f t="shared" si="35"/>
        <v>0.5</v>
      </c>
      <c r="BC121" s="138" t="str">
        <f t="shared" si="35"/>
        <v>-</v>
      </c>
      <c r="BD121" s="163" t="str">
        <f t="shared" si="35"/>
        <v>-</v>
      </c>
      <c r="BE121" s="138">
        <f t="shared" si="35"/>
        <v>0.1111111111111111</v>
      </c>
      <c r="BF121" s="138">
        <f t="shared" si="35"/>
        <v>0.4</v>
      </c>
      <c r="BG121" s="138" t="str">
        <f t="shared" si="35"/>
        <v>-</v>
      </c>
      <c r="BH121" s="138" t="str">
        <f t="shared" si="35"/>
        <v>-</v>
      </c>
      <c r="BI121" s="138" t="str">
        <f t="shared" si="35"/>
        <v>-</v>
      </c>
      <c r="BJ121" s="138" t="str">
        <f t="shared" si="35"/>
        <v>-</v>
      </c>
      <c r="BK121" s="163" t="str">
        <f t="shared" si="35"/>
        <v>-</v>
      </c>
      <c r="BL121" s="138">
        <f t="shared" si="35"/>
        <v>0.5714285714285714</v>
      </c>
      <c r="BM121" s="138">
        <f t="shared" si="35"/>
        <v>0.33333333333333331</v>
      </c>
      <c r="BN121" s="138" t="str">
        <f t="shared" si="35"/>
        <v>-</v>
      </c>
      <c r="BO121" s="138" t="str">
        <f t="shared" si="35"/>
        <v>-</v>
      </c>
      <c r="BP121" s="138">
        <f t="shared" si="35"/>
        <v>0.33333333333333331</v>
      </c>
      <c r="BQ121" s="138" t="str">
        <f t="shared" si="35"/>
        <v>-</v>
      </c>
      <c r="BR121" s="163" t="str">
        <f t="shared" si="35"/>
        <v>-</v>
      </c>
      <c r="BS121" s="138" t="str">
        <f t="shared" si="35"/>
        <v>-</v>
      </c>
      <c r="BT121" s="138">
        <f t="shared" si="35"/>
        <v>0.14285714285714285</v>
      </c>
      <c r="BU121" s="138" t="str">
        <f t="shared" si="35"/>
        <v>-</v>
      </c>
      <c r="BV121" s="138" t="str">
        <f t="shared" si="35"/>
        <v>-</v>
      </c>
      <c r="BW121" s="138">
        <f t="shared" ref="BW121:CM121" si="36">IF(BW114=0,"-",BW114/BW$118)</f>
        <v>0.25</v>
      </c>
      <c r="BX121" s="138" t="str">
        <f t="shared" si="36"/>
        <v>-</v>
      </c>
      <c r="BY121" s="163" t="str">
        <f t="shared" si="36"/>
        <v>-</v>
      </c>
      <c r="BZ121" s="138" t="str">
        <f t="shared" si="36"/>
        <v>-</v>
      </c>
      <c r="CA121" s="138" t="str">
        <f t="shared" si="36"/>
        <v>-</v>
      </c>
      <c r="CB121" s="138" t="str">
        <f t="shared" si="36"/>
        <v>-</v>
      </c>
      <c r="CC121" s="138" t="str">
        <f t="shared" si="36"/>
        <v>-</v>
      </c>
      <c r="CD121" s="138" t="str">
        <f t="shared" si="36"/>
        <v>-</v>
      </c>
      <c r="CE121" s="138" t="str">
        <f t="shared" si="36"/>
        <v>-</v>
      </c>
      <c r="CF121" s="163" t="str">
        <f t="shared" si="36"/>
        <v>-</v>
      </c>
      <c r="CG121" s="138" t="str">
        <f t="shared" si="36"/>
        <v>-</v>
      </c>
      <c r="CH121" s="138" t="str">
        <f t="shared" si="36"/>
        <v>-</v>
      </c>
      <c r="CI121" s="138" t="str">
        <f t="shared" si="36"/>
        <v>-</v>
      </c>
      <c r="CJ121" s="138" t="str">
        <f t="shared" si="36"/>
        <v>-</v>
      </c>
      <c r="CK121" s="138" t="str">
        <f t="shared" si="36"/>
        <v>-</v>
      </c>
      <c r="CL121" s="138" t="str">
        <f t="shared" si="36"/>
        <v>-</v>
      </c>
      <c r="CM121" s="163" t="str">
        <f t="shared" si="36"/>
        <v>-</v>
      </c>
    </row>
    <row r="122" spans="9:104" x14ac:dyDescent="0.35">
      <c r="I122" s="144">
        <v>3</v>
      </c>
      <c r="J122" s="154" t="str">
        <f t="shared" si="29"/>
        <v>-</v>
      </c>
      <c r="K122" s="154">
        <f t="shared" si="29"/>
        <v>0.41666666666666669</v>
      </c>
      <c r="L122" s="154">
        <f t="shared" si="30"/>
        <v>0.2</v>
      </c>
      <c r="M122" s="180" t="str">
        <f t="shared" si="30"/>
        <v>-</v>
      </c>
      <c r="N122" s="154" t="str">
        <f t="shared" si="30"/>
        <v>-</v>
      </c>
      <c r="O122" s="154" t="str">
        <f t="shared" si="30"/>
        <v>-</v>
      </c>
      <c r="P122" s="154" t="str">
        <f t="shared" ref="P122:Y122" si="37">IF(P116=0,"-",P116/P$118)</f>
        <v>-</v>
      </c>
      <c r="Q122" s="180" t="str">
        <f t="shared" si="37"/>
        <v>-</v>
      </c>
      <c r="R122" s="154">
        <f t="shared" si="37"/>
        <v>0.33333333333333331</v>
      </c>
      <c r="S122" s="154" t="str">
        <f t="shared" si="37"/>
        <v>-</v>
      </c>
      <c r="T122" s="154" t="str">
        <f t="shared" si="37"/>
        <v>-</v>
      </c>
      <c r="U122" s="180" t="str">
        <f t="shared" si="37"/>
        <v>-</v>
      </c>
      <c r="V122" s="154" t="str">
        <f t="shared" si="37"/>
        <v>-</v>
      </c>
      <c r="W122" s="154" t="str">
        <f t="shared" si="37"/>
        <v>-</v>
      </c>
      <c r="X122" s="154" t="str">
        <f t="shared" si="37"/>
        <v>-</v>
      </c>
      <c r="Y122" s="180" t="str">
        <f t="shared" si="37"/>
        <v>-</v>
      </c>
      <c r="AP122" s="144">
        <v>4</v>
      </c>
      <c r="AQ122" s="154" t="str">
        <f t="shared" ref="AQ122:BV122" si="38">IF(AQ115=0,"-",AQ115/AQ$118)</f>
        <v>-</v>
      </c>
      <c r="AR122" s="154" t="str">
        <f t="shared" si="38"/>
        <v>-</v>
      </c>
      <c r="AS122" s="154" t="str">
        <f t="shared" si="38"/>
        <v>-</v>
      </c>
      <c r="AT122" s="154" t="str">
        <f t="shared" si="38"/>
        <v>-</v>
      </c>
      <c r="AU122" s="154" t="str">
        <f t="shared" si="38"/>
        <v>-</v>
      </c>
      <c r="AV122" s="154" t="str">
        <f t="shared" si="38"/>
        <v>-</v>
      </c>
      <c r="AW122" s="164" t="str">
        <f t="shared" si="38"/>
        <v>-</v>
      </c>
      <c r="AX122" s="154">
        <f t="shared" si="38"/>
        <v>0.51851851851851849</v>
      </c>
      <c r="AY122" s="154">
        <f t="shared" si="38"/>
        <v>0.2</v>
      </c>
      <c r="AZ122" s="154">
        <f t="shared" si="38"/>
        <v>0.5</v>
      </c>
      <c r="BA122" s="154" t="str">
        <f t="shared" si="38"/>
        <v>-</v>
      </c>
      <c r="BB122" s="154">
        <f t="shared" si="38"/>
        <v>0.25</v>
      </c>
      <c r="BC122" s="154" t="str">
        <f t="shared" si="38"/>
        <v>-</v>
      </c>
      <c r="BD122" s="164" t="str">
        <f t="shared" si="38"/>
        <v>-</v>
      </c>
      <c r="BE122" s="154">
        <f t="shared" si="38"/>
        <v>0.33333333333333331</v>
      </c>
      <c r="BF122" s="154">
        <f t="shared" si="38"/>
        <v>0.4</v>
      </c>
      <c r="BG122" s="154" t="str">
        <f t="shared" si="38"/>
        <v>-</v>
      </c>
      <c r="BH122" s="154" t="str">
        <f t="shared" si="38"/>
        <v>-</v>
      </c>
      <c r="BI122" s="154" t="str">
        <f t="shared" si="38"/>
        <v>-</v>
      </c>
      <c r="BJ122" s="154" t="str">
        <f t="shared" si="38"/>
        <v>-</v>
      </c>
      <c r="BK122" s="164" t="str">
        <f t="shared" si="38"/>
        <v>-</v>
      </c>
      <c r="BL122" s="154" t="str">
        <f t="shared" si="38"/>
        <v>-</v>
      </c>
      <c r="BM122" s="154">
        <f t="shared" si="38"/>
        <v>0.33333333333333331</v>
      </c>
      <c r="BN122" s="154" t="str">
        <f t="shared" si="38"/>
        <v>-</v>
      </c>
      <c r="BO122" s="154" t="str">
        <f t="shared" si="38"/>
        <v>-</v>
      </c>
      <c r="BP122" s="154">
        <f t="shared" si="38"/>
        <v>0.33333333333333331</v>
      </c>
      <c r="BQ122" s="154" t="str">
        <f t="shared" si="38"/>
        <v>-</v>
      </c>
      <c r="BR122" s="164" t="str">
        <f t="shared" si="38"/>
        <v>-</v>
      </c>
      <c r="BS122" s="154" t="str">
        <f t="shared" si="38"/>
        <v>-</v>
      </c>
      <c r="BT122" s="154" t="str">
        <f t="shared" si="38"/>
        <v>-</v>
      </c>
      <c r="BU122" s="154">
        <f t="shared" si="38"/>
        <v>0.5</v>
      </c>
      <c r="BV122" s="154">
        <f t="shared" si="38"/>
        <v>0.66666666666666663</v>
      </c>
      <c r="BW122" s="154" t="str">
        <f t="shared" ref="BW122:CM122" si="39">IF(BW115=0,"-",BW115/BW$118)</f>
        <v>-</v>
      </c>
      <c r="BX122" s="154" t="str">
        <f t="shared" si="39"/>
        <v>-</v>
      </c>
      <c r="BY122" s="164" t="str">
        <f t="shared" si="39"/>
        <v>-</v>
      </c>
      <c r="BZ122" s="154" t="str">
        <f t="shared" si="39"/>
        <v>-</v>
      </c>
      <c r="CA122" s="154" t="str">
        <f t="shared" si="39"/>
        <v>-</v>
      </c>
      <c r="CB122" s="154" t="str">
        <f t="shared" si="39"/>
        <v>-</v>
      </c>
      <c r="CC122" s="154" t="str">
        <f t="shared" si="39"/>
        <v>-</v>
      </c>
      <c r="CD122" s="154" t="str">
        <f t="shared" si="39"/>
        <v>-</v>
      </c>
      <c r="CE122" s="154" t="str">
        <f t="shared" si="39"/>
        <v>-</v>
      </c>
      <c r="CF122" s="164" t="str">
        <f t="shared" si="39"/>
        <v>-</v>
      </c>
      <c r="CG122" s="154" t="str">
        <f t="shared" si="39"/>
        <v>-</v>
      </c>
      <c r="CH122" s="154" t="str">
        <f t="shared" si="39"/>
        <v>-</v>
      </c>
      <c r="CI122" s="154" t="str">
        <f t="shared" si="39"/>
        <v>-</v>
      </c>
      <c r="CJ122" s="154" t="str">
        <f t="shared" si="39"/>
        <v>-</v>
      </c>
      <c r="CK122" s="154" t="str">
        <f t="shared" si="39"/>
        <v>-</v>
      </c>
      <c r="CL122" s="154" t="str">
        <f t="shared" si="39"/>
        <v>-</v>
      </c>
      <c r="CM122" s="164" t="str">
        <f t="shared" si="39"/>
        <v>-</v>
      </c>
    </row>
    <row r="123" spans="9:104" x14ac:dyDescent="0.35">
      <c r="I123" s="146">
        <v>4</v>
      </c>
      <c r="J123" s="165">
        <f t="shared" si="29"/>
        <v>0.33333333333333331</v>
      </c>
      <c r="K123" s="165">
        <f t="shared" si="29"/>
        <v>0.33333333333333331</v>
      </c>
      <c r="L123" s="165">
        <f t="shared" si="30"/>
        <v>0.2</v>
      </c>
      <c r="M123" s="181" t="str">
        <f t="shared" si="30"/>
        <v>-</v>
      </c>
      <c r="N123" s="165" t="str">
        <f t="shared" si="30"/>
        <v>-</v>
      </c>
      <c r="O123" s="165" t="str">
        <f t="shared" si="30"/>
        <v>-</v>
      </c>
      <c r="P123" s="165" t="str">
        <f t="shared" ref="P123:Y123" si="40">IF(P117=0,"-",P117/P$118)</f>
        <v>-</v>
      </c>
      <c r="Q123" s="181" t="str">
        <f t="shared" si="40"/>
        <v>-</v>
      </c>
      <c r="R123" s="165" t="str">
        <f t="shared" si="40"/>
        <v>-</v>
      </c>
      <c r="S123" s="165" t="str">
        <f t="shared" si="40"/>
        <v>-</v>
      </c>
      <c r="T123" s="165" t="str">
        <f t="shared" si="40"/>
        <v>-</v>
      </c>
      <c r="U123" s="181" t="str">
        <f t="shared" si="40"/>
        <v>-</v>
      </c>
      <c r="V123" s="165" t="str">
        <f t="shared" si="40"/>
        <v>-</v>
      </c>
      <c r="W123" s="165" t="str">
        <f t="shared" si="40"/>
        <v>-</v>
      </c>
      <c r="X123" s="165" t="str">
        <f t="shared" si="40"/>
        <v>-</v>
      </c>
      <c r="Y123" s="181" t="str">
        <f t="shared" si="40"/>
        <v>-</v>
      </c>
      <c r="AP123" s="146">
        <v>5</v>
      </c>
      <c r="AQ123" s="155" t="str">
        <f t="shared" ref="AQ123:BV123" si="41">IF(AQ116=0,"-",AQ116/AQ$118)</f>
        <v>-</v>
      </c>
      <c r="AR123" s="155" t="str">
        <f t="shared" si="41"/>
        <v>-</v>
      </c>
      <c r="AS123" s="155" t="str">
        <f t="shared" si="41"/>
        <v>-</v>
      </c>
      <c r="AT123" s="155" t="str">
        <f t="shared" si="41"/>
        <v>-</v>
      </c>
      <c r="AU123" s="155" t="str">
        <f t="shared" si="41"/>
        <v>-</v>
      </c>
      <c r="AV123" s="155" t="str">
        <f t="shared" si="41"/>
        <v>-</v>
      </c>
      <c r="AW123" s="166" t="str">
        <f t="shared" si="41"/>
        <v>-</v>
      </c>
      <c r="AX123" s="155">
        <f t="shared" si="41"/>
        <v>0.22222222222222221</v>
      </c>
      <c r="AY123" s="155" t="str">
        <f t="shared" si="41"/>
        <v>-</v>
      </c>
      <c r="AZ123" s="155" t="str">
        <f t="shared" si="41"/>
        <v>-</v>
      </c>
      <c r="BA123" s="155" t="str">
        <f t="shared" si="41"/>
        <v>-</v>
      </c>
      <c r="BB123" s="155" t="str">
        <f t="shared" si="41"/>
        <v>-</v>
      </c>
      <c r="BC123" s="155" t="str">
        <f t="shared" si="41"/>
        <v>-</v>
      </c>
      <c r="BD123" s="166">
        <f t="shared" si="41"/>
        <v>1</v>
      </c>
      <c r="BE123" s="155">
        <f t="shared" si="41"/>
        <v>0.1111111111111111</v>
      </c>
      <c r="BF123" s="155" t="str">
        <f t="shared" si="41"/>
        <v>-</v>
      </c>
      <c r="BG123" s="155" t="str">
        <f t="shared" si="41"/>
        <v>-</v>
      </c>
      <c r="BH123" s="155" t="str">
        <f t="shared" si="41"/>
        <v>-</v>
      </c>
      <c r="BI123" s="155" t="str">
        <f t="shared" si="41"/>
        <v>-</v>
      </c>
      <c r="BJ123" s="155" t="str">
        <f t="shared" si="41"/>
        <v>-</v>
      </c>
      <c r="BK123" s="166" t="str">
        <f t="shared" si="41"/>
        <v>-</v>
      </c>
      <c r="BL123" s="155" t="str">
        <f t="shared" si="41"/>
        <v>-</v>
      </c>
      <c r="BM123" s="155" t="str">
        <f t="shared" si="41"/>
        <v>-</v>
      </c>
      <c r="BN123" s="155" t="str">
        <f t="shared" si="41"/>
        <v>-</v>
      </c>
      <c r="BO123" s="155" t="str">
        <f t="shared" si="41"/>
        <v>-</v>
      </c>
      <c r="BP123" s="155" t="str">
        <f t="shared" si="41"/>
        <v>-</v>
      </c>
      <c r="BQ123" s="155" t="str">
        <f t="shared" si="41"/>
        <v>-</v>
      </c>
      <c r="BR123" s="166" t="str">
        <f t="shared" si="41"/>
        <v>-</v>
      </c>
      <c r="BS123" s="155">
        <f t="shared" si="41"/>
        <v>0.44444444444444442</v>
      </c>
      <c r="BT123" s="155">
        <f t="shared" si="41"/>
        <v>0.14285714285714285</v>
      </c>
      <c r="BU123" s="155" t="str">
        <f t="shared" si="41"/>
        <v>-</v>
      </c>
      <c r="BV123" s="155" t="str">
        <f t="shared" si="41"/>
        <v>-</v>
      </c>
      <c r="BW123" s="155">
        <f t="shared" ref="BW123:CM123" si="42">IF(BW116=0,"-",BW116/BW$118)</f>
        <v>0.5</v>
      </c>
      <c r="BX123" s="155" t="str">
        <f t="shared" si="42"/>
        <v>-</v>
      </c>
      <c r="BY123" s="166" t="str">
        <f t="shared" si="42"/>
        <v>-</v>
      </c>
      <c r="BZ123" s="155" t="str">
        <f t="shared" si="42"/>
        <v>-</v>
      </c>
      <c r="CA123" s="155" t="str">
        <f t="shared" si="42"/>
        <v>-</v>
      </c>
      <c r="CB123" s="155" t="str">
        <f t="shared" si="42"/>
        <v>-</v>
      </c>
      <c r="CC123" s="155" t="str">
        <f t="shared" si="42"/>
        <v>-</v>
      </c>
      <c r="CD123" s="155" t="str">
        <f t="shared" si="42"/>
        <v>-</v>
      </c>
      <c r="CE123" s="155" t="str">
        <f t="shared" si="42"/>
        <v>-</v>
      </c>
      <c r="CF123" s="166" t="str">
        <f t="shared" si="42"/>
        <v>-</v>
      </c>
      <c r="CG123" s="155" t="str">
        <f t="shared" si="42"/>
        <v>-</v>
      </c>
      <c r="CH123" s="155" t="str">
        <f t="shared" si="42"/>
        <v>-</v>
      </c>
      <c r="CI123" s="155" t="str">
        <f t="shared" si="42"/>
        <v>-</v>
      </c>
      <c r="CJ123" s="155" t="str">
        <f t="shared" si="42"/>
        <v>-</v>
      </c>
      <c r="CK123" s="155" t="str">
        <f t="shared" si="42"/>
        <v>-</v>
      </c>
      <c r="CL123" s="155" t="str">
        <f t="shared" si="42"/>
        <v>-</v>
      </c>
      <c r="CM123" s="166" t="str">
        <f t="shared" si="42"/>
        <v>-</v>
      </c>
    </row>
    <row r="124" spans="9:104" ht="15" thickBot="1" x14ac:dyDescent="0.4">
      <c r="I124" s="145" t="s">
        <v>663</v>
      </c>
      <c r="J124" s="175">
        <f t="shared" ref="J124:Y124" si="43">SUM(J121:J123)</f>
        <v>1</v>
      </c>
      <c r="K124" s="176">
        <f t="shared" si="43"/>
        <v>0.83333333333333326</v>
      </c>
      <c r="L124" s="281">
        <f t="shared" si="43"/>
        <v>0.8</v>
      </c>
      <c r="M124" s="182">
        <f t="shared" si="43"/>
        <v>1</v>
      </c>
      <c r="N124" s="175">
        <f t="shared" si="43"/>
        <v>0</v>
      </c>
      <c r="O124" s="176">
        <f t="shared" si="43"/>
        <v>0</v>
      </c>
      <c r="P124" s="281">
        <f t="shared" si="43"/>
        <v>0</v>
      </c>
      <c r="Q124" s="182">
        <f t="shared" si="43"/>
        <v>0</v>
      </c>
      <c r="R124" s="175">
        <f t="shared" si="43"/>
        <v>0.33333333333333331</v>
      </c>
      <c r="S124" s="176">
        <f t="shared" si="43"/>
        <v>0</v>
      </c>
      <c r="T124" s="281">
        <f t="shared" si="43"/>
        <v>0.2</v>
      </c>
      <c r="U124" s="182">
        <f t="shared" si="43"/>
        <v>0</v>
      </c>
      <c r="V124" s="175">
        <f t="shared" si="43"/>
        <v>0</v>
      </c>
      <c r="W124" s="176">
        <f t="shared" si="43"/>
        <v>8.3333333333333329E-2</v>
      </c>
      <c r="X124" s="281">
        <f t="shared" si="43"/>
        <v>0</v>
      </c>
      <c r="Y124" s="182">
        <f t="shared" si="43"/>
        <v>0</v>
      </c>
      <c r="AP124" s="146">
        <v>6</v>
      </c>
      <c r="AQ124" s="155">
        <f t="shared" ref="AQ124:BV124" si="44">IF(AQ117=0,"-",AQ117/AQ$118)</f>
        <v>1</v>
      </c>
      <c r="AR124" s="155">
        <f t="shared" si="44"/>
        <v>0.91666666666666663</v>
      </c>
      <c r="AS124" s="155">
        <f t="shared" si="44"/>
        <v>1</v>
      </c>
      <c r="AT124" s="155">
        <f t="shared" si="44"/>
        <v>0.75</v>
      </c>
      <c r="AU124" s="155">
        <f t="shared" si="44"/>
        <v>1</v>
      </c>
      <c r="AV124" s="155" t="str">
        <f t="shared" si="44"/>
        <v>-</v>
      </c>
      <c r="AW124" s="166">
        <f t="shared" si="44"/>
        <v>1</v>
      </c>
      <c r="AX124" s="155" t="str">
        <f t="shared" si="44"/>
        <v>-</v>
      </c>
      <c r="AY124" s="155" t="str">
        <f t="shared" si="44"/>
        <v>-</v>
      </c>
      <c r="AZ124" s="155" t="str">
        <f t="shared" si="44"/>
        <v>-</v>
      </c>
      <c r="BA124" s="155" t="str">
        <f t="shared" si="44"/>
        <v>-</v>
      </c>
      <c r="BB124" s="155" t="str">
        <f t="shared" si="44"/>
        <v>-</v>
      </c>
      <c r="BC124" s="155" t="str">
        <f t="shared" si="44"/>
        <v>-</v>
      </c>
      <c r="BD124" s="166" t="str">
        <f t="shared" si="44"/>
        <v>-</v>
      </c>
      <c r="BE124" s="155">
        <f t="shared" si="44"/>
        <v>0.44444444444444442</v>
      </c>
      <c r="BF124" s="155" t="str">
        <f t="shared" si="44"/>
        <v>-</v>
      </c>
      <c r="BG124" s="155" t="str">
        <f t="shared" si="44"/>
        <v>-</v>
      </c>
      <c r="BH124" s="155" t="str">
        <f t="shared" si="44"/>
        <v>-</v>
      </c>
      <c r="BI124" s="155">
        <f t="shared" si="44"/>
        <v>1</v>
      </c>
      <c r="BJ124" s="155" t="str">
        <f t="shared" si="44"/>
        <v>-</v>
      </c>
      <c r="BK124" s="166">
        <f t="shared" si="44"/>
        <v>1</v>
      </c>
      <c r="BL124" s="155" t="str">
        <f t="shared" si="44"/>
        <v>-</v>
      </c>
      <c r="BM124" s="155" t="str">
        <f t="shared" si="44"/>
        <v>-</v>
      </c>
      <c r="BN124" s="155" t="str">
        <f t="shared" si="44"/>
        <v>-</v>
      </c>
      <c r="BO124" s="155" t="str">
        <f t="shared" si="44"/>
        <v>-</v>
      </c>
      <c r="BP124" s="155">
        <f t="shared" si="44"/>
        <v>0.33333333333333331</v>
      </c>
      <c r="BQ124" s="155" t="str">
        <f t="shared" si="44"/>
        <v>-</v>
      </c>
      <c r="BR124" s="166" t="str">
        <f t="shared" si="44"/>
        <v>-</v>
      </c>
      <c r="BS124" s="155">
        <f t="shared" si="44"/>
        <v>0.44444444444444442</v>
      </c>
      <c r="BT124" s="155">
        <f t="shared" si="44"/>
        <v>0.7142857142857143</v>
      </c>
      <c r="BU124" s="155" t="str">
        <f t="shared" si="44"/>
        <v>-</v>
      </c>
      <c r="BV124" s="155" t="str">
        <f t="shared" si="44"/>
        <v>-</v>
      </c>
      <c r="BW124" s="155">
        <f t="shared" ref="BW124:CM124" si="45">IF(BW117=0,"-",BW117/BW$118)</f>
        <v>0.25</v>
      </c>
      <c r="BX124" s="155" t="str">
        <f t="shared" si="45"/>
        <v>-</v>
      </c>
      <c r="BY124" s="166">
        <f t="shared" si="45"/>
        <v>1</v>
      </c>
      <c r="BZ124" s="155">
        <f t="shared" si="45"/>
        <v>1</v>
      </c>
      <c r="CA124" s="155">
        <f t="shared" si="45"/>
        <v>1</v>
      </c>
      <c r="CB124" s="155" t="str">
        <f t="shared" si="45"/>
        <v>-</v>
      </c>
      <c r="CC124" s="155">
        <f t="shared" si="45"/>
        <v>1</v>
      </c>
      <c r="CD124" s="155">
        <f t="shared" si="45"/>
        <v>1</v>
      </c>
      <c r="CE124" s="155" t="str">
        <f t="shared" si="45"/>
        <v>-</v>
      </c>
      <c r="CF124" s="166">
        <f t="shared" si="45"/>
        <v>1</v>
      </c>
      <c r="CG124" s="155">
        <f t="shared" si="45"/>
        <v>1</v>
      </c>
      <c r="CH124" s="155">
        <f t="shared" si="45"/>
        <v>1</v>
      </c>
      <c r="CI124" s="155" t="str">
        <f t="shared" si="45"/>
        <v>-</v>
      </c>
      <c r="CJ124" s="155">
        <f t="shared" si="45"/>
        <v>1</v>
      </c>
      <c r="CK124" s="155">
        <f t="shared" si="45"/>
        <v>1</v>
      </c>
      <c r="CL124" s="155" t="str">
        <f t="shared" si="45"/>
        <v>-</v>
      </c>
      <c r="CM124" s="166">
        <f t="shared" si="45"/>
        <v>1</v>
      </c>
    </row>
    <row r="125" spans="9:104" ht="15.5" thickTop="1" thickBot="1" x14ac:dyDescent="0.4">
      <c r="I125" s="233" t="s">
        <v>664</v>
      </c>
      <c r="J125" s="223" t="str">
        <f>IF(J113=0, "-", J113/J118)</f>
        <v>-</v>
      </c>
      <c r="K125" s="223">
        <f t="shared" ref="K125:Y125" si="46">IF(K113=0, "-", K113/K118)</f>
        <v>0.16666666666666666</v>
      </c>
      <c r="L125" s="282">
        <f t="shared" si="46"/>
        <v>0.2</v>
      </c>
      <c r="M125" s="223" t="str">
        <f t="shared" si="46"/>
        <v>-</v>
      </c>
      <c r="N125" s="223" t="str">
        <f t="shared" si="46"/>
        <v>-</v>
      </c>
      <c r="O125" s="223" t="str">
        <f t="shared" si="46"/>
        <v>-</v>
      </c>
      <c r="P125" s="282">
        <f t="shared" si="46"/>
        <v>0.4</v>
      </c>
      <c r="Q125" s="223" t="str">
        <f t="shared" si="46"/>
        <v>-</v>
      </c>
      <c r="R125" s="223">
        <f t="shared" si="46"/>
        <v>0.33333333333333331</v>
      </c>
      <c r="S125" s="223">
        <f t="shared" si="46"/>
        <v>0.91666666666666663</v>
      </c>
      <c r="T125" s="223">
        <f t="shared" si="46"/>
        <v>0.8</v>
      </c>
      <c r="U125" s="223" t="str">
        <f t="shared" si="46"/>
        <v>-</v>
      </c>
      <c r="V125" s="223">
        <f t="shared" si="46"/>
        <v>0.33333333333333331</v>
      </c>
      <c r="W125" s="223">
        <f t="shared" si="46"/>
        <v>0.16666666666666666</v>
      </c>
      <c r="X125" s="223">
        <f t="shared" si="46"/>
        <v>0.2</v>
      </c>
      <c r="Y125" s="223" t="str">
        <f t="shared" si="46"/>
        <v>-</v>
      </c>
      <c r="AP125" s="145" t="s">
        <v>671</v>
      </c>
      <c r="AQ125" s="235">
        <f>SUM(AQ122:AQ124)</f>
        <v>1</v>
      </c>
      <c r="AR125" s="236">
        <f t="shared" ref="AR125:AX125" si="47">SUM(AR122:AR124)</f>
        <v>0.91666666666666663</v>
      </c>
      <c r="AS125" s="236">
        <f t="shared" si="47"/>
        <v>1</v>
      </c>
      <c r="AT125" s="236">
        <f t="shared" si="47"/>
        <v>0.75</v>
      </c>
      <c r="AU125" s="236">
        <f t="shared" si="47"/>
        <v>1</v>
      </c>
      <c r="AV125" s="236">
        <f t="shared" si="47"/>
        <v>0</v>
      </c>
      <c r="AW125" s="237">
        <f t="shared" si="47"/>
        <v>1</v>
      </c>
      <c r="AX125" s="235">
        <f t="shared" si="47"/>
        <v>0.7407407407407407</v>
      </c>
      <c r="AY125" s="236">
        <f t="shared" ref="AY125:CM125" si="48">SUM(AY122:AY124)</f>
        <v>0.2</v>
      </c>
      <c r="AZ125" s="236">
        <f t="shared" si="48"/>
        <v>0.5</v>
      </c>
      <c r="BA125" s="236">
        <f t="shared" si="48"/>
        <v>0</v>
      </c>
      <c r="BB125" s="236">
        <f t="shared" si="48"/>
        <v>0.25</v>
      </c>
      <c r="BC125" s="236">
        <f t="shared" si="48"/>
        <v>0</v>
      </c>
      <c r="BD125" s="237">
        <f t="shared" si="48"/>
        <v>1</v>
      </c>
      <c r="BE125" s="235">
        <f t="shared" si="48"/>
        <v>0.88888888888888884</v>
      </c>
      <c r="BF125" s="236">
        <f t="shared" si="48"/>
        <v>0.4</v>
      </c>
      <c r="BG125" s="236">
        <f t="shared" si="48"/>
        <v>0</v>
      </c>
      <c r="BH125" s="236">
        <f t="shared" si="48"/>
        <v>0</v>
      </c>
      <c r="BI125" s="236">
        <f t="shared" si="48"/>
        <v>1</v>
      </c>
      <c r="BJ125" s="236">
        <f t="shared" si="48"/>
        <v>0</v>
      </c>
      <c r="BK125" s="237">
        <f t="shared" si="48"/>
        <v>1</v>
      </c>
      <c r="BL125" s="235">
        <f t="shared" si="48"/>
        <v>0</v>
      </c>
      <c r="BM125" s="236">
        <f t="shared" si="48"/>
        <v>0.33333333333333331</v>
      </c>
      <c r="BN125" s="236">
        <f t="shared" si="48"/>
        <v>0</v>
      </c>
      <c r="BO125" s="236">
        <f t="shared" si="48"/>
        <v>0</v>
      </c>
      <c r="BP125" s="236">
        <f t="shared" si="48"/>
        <v>0.66666666666666663</v>
      </c>
      <c r="BQ125" s="236">
        <f t="shared" si="48"/>
        <v>0</v>
      </c>
      <c r="BR125" s="237">
        <f t="shared" si="48"/>
        <v>0</v>
      </c>
      <c r="BS125" s="235">
        <f t="shared" si="48"/>
        <v>0.88888888888888884</v>
      </c>
      <c r="BT125" s="236">
        <f t="shared" si="48"/>
        <v>0.85714285714285721</v>
      </c>
      <c r="BU125" s="236">
        <f t="shared" si="48"/>
        <v>0.5</v>
      </c>
      <c r="BV125" s="236">
        <f t="shared" si="48"/>
        <v>0.66666666666666663</v>
      </c>
      <c r="BW125" s="236">
        <f t="shared" si="48"/>
        <v>0.75</v>
      </c>
      <c r="BX125" s="236">
        <f t="shared" si="48"/>
        <v>0</v>
      </c>
      <c r="BY125" s="237">
        <f t="shared" si="48"/>
        <v>1</v>
      </c>
      <c r="BZ125" s="235">
        <f t="shared" si="48"/>
        <v>1</v>
      </c>
      <c r="CA125" s="236">
        <f t="shared" si="48"/>
        <v>1</v>
      </c>
      <c r="CB125" s="236">
        <f t="shared" si="48"/>
        <v>0</v>
      </c>
      <c r="CC125" s="236">
        <f t="shared" si="48"/>
        <v>1</v>
      </c>
      <c r="CD125" s="236">
        <f t="shared" si="48"/>
        <v>1</v>
      </c>
      <c r="CE125" s="236">
        <f t="shared" si="48"/>
        <v>0</v>
      </c>
      <c r="CF125" s="237">
        <f t="shared" si="48"/>
        <v>1</v>
      </c>
      <c r="CG125" s="235">
        <f t="shared" si="48"/>
        <v>1</v>
      </c>
      <c r="CH125" s="236">
        <f t="shared" si="48"/>
        <v>1</v>
      </c>
      <c r="CI125" s="236">
        <f t="shared" si="48"/>
        <v>0</v>
      </c>
      <c r="CJ125" s="236">
        <f t="shared" si="48"/>
        <v>1</v>
      </c>
      <c r="CK125" s="236">
        <f t="shared" si="48"/>
        <v>1</v>
      </c>
      <c r="CL125" s="236">
        <f t="shared" si="48"/>
        <v>0</v>
      </c>
      <c r="CM125" s="237">
        <f t="shared" si="48"/>
        <v>1</v>
      </c>
    </row>
    <row r="126" spans="9:104" ht="15" thickTop="1" x14ac:dyDescent="0.35">
      <c r="I126" s="222"/>
      <c r="J126" s="223" t="s">
        <v>420</v>
      </c>
      <c r="K126" s="223">
        <v>0.16666666666666666</v>
      </c>
      <c r="L126" s="223">
        <v>0.2</v>
      </c>
      <c r="M126" s="223" t="s">
        <v>420</v>
      </c>
      <c r="N126" s="223" t="s">
        <v>420</v>
      </c>
      <c r="O126" s="223" t="s">
        <v>420</v>
      </c>
      <c r="P126" s="223">
        <v>0.4</v>
      </c>
      <c r="Q126" s="223" t="s">
        <v>420</v>
      </c>
      <c r="R126" s="223">
        <v>0.33333333333333331</v>
      </c>
      <c r="S126" s="223">
        <v>0.91666666666666663</v>
      </c>
      <c r="T126" s="223">
        <v>0.8</v>
      </c>
      <c r="U126" s="223" t="s">
        <v>420</v>
      </c>
      <c r="V126" s="223">
        <v>0.33333333333333331</v>
      </c>
      <c r="W126" s="223">
        <v>0.16666666666666666</v>
      </c>
      <c r="X126" s="223">
        <v>0.2</v>
      </c>
      <c r="Y126" s="223" t="s">
        <v>420</v>
      </c>
      <c r="AP126" s="167" t="s">
        <v>672</v>
      </c>
      <c r="AQ126" s="238" t="str">
        <f>IF(AQ112=0, "-", AQ112/AQ118)</f>
        <v>-</v>
      </c>
      <c r="AR126" s="238">
        <f t="shared" ref="AR126:CM126" si="49">IF(AR112=0, "-", AR112/AR118)</f>
        <v>8.3333333333333329E-2</v>
      </c>
      <c r="AS126" s="238" t="str">
        <f t="shared" si="49"/>
        <v>-</v>
      </c>
      <c r="AT126" s="238" t="str">
        <f t="shared" si="49"/>
        <v>-</v>
      </c>
      <c r="AU126" s="238" t="str">
        <f t="shared" si="49"/>
        <v>-</v>
      </c>
      <c r="AV126" s="238" t="str">
        <f t="shared" si="49"/>
        <v>-</v>
      </c>
      <c r="AW126" s="238" t="str">
        <f t="shared" si="49"/>
        <v>-</v>
      </c>
      <c r="AX126" s="238" t="str">
        <f t="shared" si="49"/>
        <v>-</v>
      </c>
      <c r="AY126" s="238">
        <f t="shared" si="49"/>
        <v>0.1</v>
      </c>
      <c r="AZ126" s="238" t="str">
        <f t="shared" si="49"/>
        <v>-</v>
      </c>
      <c r="BA126" s="238">
        <f t="shared" si="49"/>
        <v>0.66666666666666663</v>
      </c>
      <c r="BB126" s="238" t="str">
        <f t="shared" si="49"/>
        <v>-</v>
      </c>
      <c r="BC126" s="238" t="str">
        <f t="shared" si="49"/>
        <v>-</v>
      </c>
      <c r="BD126" s="238" t="str">
        <f t="shared" si="49"/>
        <v>-</v>
      </c>
      <c r="BE126" s="238" t="str">
        <f t="shared" si="49"/>
        <v>-</v>
      </c>
      <c r="BF126" s="238">
        <f t="shared" si="49"/>
        <v>0.2</v>
      </c>
      <c r="BG126" s="238" t="str">
        <f t="shared" si="49"/>
        <v>-</v>
      </c>
      <c r="BH126" s="238">
        <f t="shared" si="49"/>
        <v>0.5</v>
      </c>
      <c r="BI126" s="238" t="str">
        <f t="shared" si="49"/>
        <v>-</v>
      </c>
      <c r="BJ126" s="238" t="str">
        <f t="shared" si="49"/>
        <v>-</v>
      </c>
      <c r="BK126" s="238" t="str">
        <f t="shared" si="49"/>
        <v>-</v>
      </c>
      <c r="BL126" s="238" t="str">
        <f t="shared" si="49"/>
        <v>-</v>
      </c>
      <c r="BM126" s="238" t="str">
        <f t="shared" si="49"/>
        <v>-</v>
      </c>
      <c r="BN126" s="238" t="str">
        <f t="shared" si="49"/>
        <v>-</v>
      </c>
      <c r="BO126" s="238">
        <f t="shared" si="49"/>
        <v>1</v>
      </c>
      <c r="BP126" s="238" t="str">
        <f t="shared" si="49"/>
        <v>-</v>
      </c>
      <c r="BQ126" s="238" t="str">
        <f t="shared" si="49"/>
        <v>-</v>
      </c>
      <c r="BR126" s="238" t="str">
        <f t="shared" si="49"/>
        <v>-</v>
      </c>
      <c r="BS126" s="238">
        <f t="shared" si="49"/>
        <v>0.1111111111111111</v>
      </c>
      <c r="BT126" s="238" t="str">
        <f t="shared" si="49"/>
        <v>-</v>
      </c>
      <c r="BU126" s="238" t="str">
        <f t="shared" si="49"/>
        <v>-</v>
      </c>
      <c r="BV126" s="238">
        <f t="shared" si="49"/>
        <v>0.33333333333333331</v>
      </c>
      <c r="BW126" s="238" t="str">
        <f t="shared" si="49"/>
        <v>-</v>
      </c>
      <c r="BX126" s="238" t="str">
        <f t="shared" si="49"/>
        <v>-</v>
      </c>
      <c r="BY126" s="238" t="str">
        <f t="shared" si="49"/>
        <v>-</v>
      </c>
      <c r="BZ126" s="238" t="str">
        <f t="shared" si="49"/>
        <v>-</v>
      </c>
      <c r="CA126" s="238" t="str">
        <f t="shared" si="49"/>
        <v>-</v>
      </c>
      <c r="CB126" s="238" t="str">
        <f t="shared" si="49"/>
        <v>-</v>
      </c>
      <c r="CC126" s="238" t="str">
        <f t="shared" si="49"/>
        <v>-</v>
      </c>
      <c r="CD126" s="238" t="str">
        <f t="shared" si="49"/>
        <v>-</v>
      </c>
      <c r="CE126" s="238" t="str">
        <f t="shared" si="49"/>
        <v>-</v>
      </c>
      <c r="CF126" s="238" t="str">
        <f t="shared" si="49"/>
        <v>-</v>
      </c>
      <c r="CG126" s="238" t="str">
        <f t="shared" si="49"/>
        <v>-</v>
      </c>
      <c r="CH126" s="238" t="str">
        <f t="shared" si="49"/>
        <v>-</v>
      </c>
      <c r="CI126" s="238" t="str">
        <f t="shared" si="49"/>
        <v>-</v>
      </c>
      <c r="CJ126" s="238" t="str">
        <f t="shared" si="49"/>
        <v>-</v>
      </c>
      <c r="CK126" s="238" t="str">
        <f t="shared" si="49"/>
        <v>-</v>
      </c>
      <c r="CL126" s="238" t="str">
        <f t="shared" si="49"/>
        <v>-</v>
      </c>
      <c r="CM126" s="238" t="str">
        <f t="shared" si="49"/>
        <v>-</v>
      </c>
    </row>
    <row r="127" spans="9:104" x14ac:dyDescent="0.35">
      <c r="J127" s="232" t="s">
        <v>651</v>
      </c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BB127"/>
      <c r="BC127"/>
      <c r="BD127"/>
      <c r="BE127"/>
      <c r="BF127"/>
      <c r="BG127"/>
      <c r="BH127"/>
      <c r="BI127"/>
      <c r="BQ127"/>
      <c r="BR127"/>
      <c r="BS127"/>
    </row>
    <row r="128" spans="9:104" x14ac:dyDescent="0.35">
      <c r="I128" s="142"/>
      <c r="J128" s="359" t="s">
        <v>12</v>
      </c>
      <c r="K128" s="360"/>
      <c r="L128" s="360"/>
      <c r="M128" s="360"/>
      <c r="N128" s="360"/>
      <c r="O128" s="360"/>
      <c r="P128" s="361"/>
      <c r="Q128" s="359" t="s">
        <v>13</v>
      </c>
      <c r="R128" s="360"/>
      <c r="S128" s="360"/>
      <c r="T128" s="360"/>
      <c r="U128" s="360"/>
      <c r="V128" s="360"/>
      <c r="W128" s="361"/>
      <c r="X128" s="359" t="s">
        <v>15</v>
      </c>
      <c r="Y128" s="360"/>
      <c r="Z128" s="360"/>
      <c r="AA128" s="360"/>
      <c r="AB128" s="360"/>
      <c r="AC128" s="360"/>
      <c r="AD128" s="387"/>
      <c r="AE128" s="359" t="s">
        <v>14</v>
      </c>
      <c r="AF128" s="360"/>
      <c r="AG128" s="360"/>
      <c r="AH128" s="360"/>
      <c r="AI128" s="360"/>
      <c r="AJ128" s="360"/>
      <c r="AK128" s="361"/>
      <c r="AP128" s="369" t="s">
        <v>644</v>
      </c>
      <c r="AQ128" s="369"/>
      <c r="AR128" s="369"/>
      <c r="AS128" s="369"/>
      <c r="AT128" s="369"/>
      <c r="AU128" s="369"/>
      <c r="AV128" s="369"/>
      <c r="AW128" s="369"/>
      <c r="AX128" s="369"/>
      <c r="AY128" s="369"/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  <c r="BJ128" s="369"/>
      <c r="BK128" s="369"/>
      <c r="BL128" s="369"/>
      <c r="BM128" s="369"/>
      <c r="BN128" s="369"/>
      <c r="BO128" s="369"/>
      <c r="BP128" s="369"/>
      <c r="BQ128" s="369"/>
      <c r="BR128" s="369"/>
      <c r="BS128" s="369"/>
      <c r="BT128" s="369"/>
      <c r="BU128" s="369"/>
      <c r="BV128" s="369"/>
      <c r="BW128" s="369"/>
      <c r="BX128" s="369"/>
      <c r="BY128" s="369"/>
      <c r="BZ128" s="369"/>
      <c r="CA128" s="369"/>
      <c r="CB128" s="369"/>
      <c r="CC128" s="369"/>
      <c r="CD128" s="369"/>
      <c r="CE128" s="369"/>
      <c r="CF128" s="369"/>
      <c r="CG128" s="369"/>
      <c r="CH128" s="369"/>
      <c r="CI128" s="369"/>
      <c r="CJ128" s="369"/>
      <c r="CK128" s="369"/>
      <c r="CL128" s="369"/>
      <c r="CM128" s="369"/>
      <c r="CN128" s="369"/>
      <c r="CO128" s="369"/>
      <c r="CP128" s="369"/>
      <c r="CQ128" s="369"/>
    </row>
    <row r="129" spans="1:149" x14ac:dyDescent="0.35">
      <c r="I129" s="143" t="s">
        <v>644</v>
      </c>
      <c r="J129" s="169" t="s">
        <v>366</v>
      </c>
      <c r="K129" s="170" t="s">
        <v>437</v>
      </c>
      <c r="L129" s="170" t="s">
        <v>647</v>
      </c>
      <c r="M129" s="170" t="s">
        <v>629</v>
      </c>
      <c r="N129" s="170" t="s">
        <v>648</v>
      </c>
      <c r="O129" s="170" t="s">
        <v>649</v>
      </c>
      <c r="P129" s="170" t="s">
        <v>650</v>
      </c>
      <c r="Q129" s="169" t="s">
        <v>366</v>
      </c>
      <c r="R129" s="170" t="s">
        <v>437</v>
      </c>
      <c r="S129" s="170" t="s">
        <v>647</v>
      </c>
      <c r="T129" s="170" t="s">
        <v>629</v>
      </c>
      <c r="U129" s="170" t="s">
        <v>648</v>
      </c>
      <c r="V129" s="170" t="s">
        <v>649</v>
      </c>
      <c r="W129" s="170" t="s">
        <v>650</v>
      </c>
      <c r="X129" s="169" t="s">
        <v>366</v>
      </c>
      <c r="Y129" s="170" t="s">
        <v>437</v>
      </c>
      <c r="Z129" s="170" t="s">
        <v>647</v>
      </c>
      <c r="AA129" s="170" t="s">
        <v>629</v>
      </c>
      <c r="AB129" s="170" t="s">
        <v>648</v>
      </c>
      <c r="AC129" s="170" t="s">
        <v>649</v>
      </c>
      <c r="AD129" s="170" t="s">
        <v>650</v>
      </c>
      <c r="AE129" s="169" t="s">
        <v>366</v>
      </c>
      <c r="AF129" s="170" t="s">
        <v>437</v>
      </c>
      <c r="AG129" s="170" t="s">
        <v>647</v>
      </c>
      <c r="AH129" s="170" t="s">
        <v>629</v>
      </c>
      <c r="AI129" s="170" t="s">
        <v>648</v>
      </c>
      <c r="AJ129" s="170" t="s">
        <v>649</v>
      </c>
      <c r="AK129" s="170" t="s">
        <v>650</v>
      </c>
      <c r="AO129" s="142"/>
      <c r="AP129" s="366" t="s">
        <v>681</v>
      </c>
      <c r="AQ129" s="367"/>
      <c r="AR129" s="368"/>
      <c r="AS129" s="366" t="s">
        <v>682</v>
      </c>
      <c r="AT129" s="367"/>
      <c r="AU129" s="368"/>
      <c r="AV129" s="366" t="s">
        <v>683</v>
      </c>
      <c r="AW129" s="367"/>
      <c r="AX129" s="368"/>
      <c r="AY129" s="366" t="s">
        <v>684</v>
      </c>
      <c r="AZ129" s="367"/>
      <c r="BA129" s="368"/>
      <c r="BB129" s="366" t="s">
        <v>685</v>
      </c>
      <c r="BC129" s="367"/>
      <c r="BD129" s="368"/>
      <c r="BE129" s="366" t="s">
        <v>686</v>
      </c>
      <c r="BF129" s="367"/>
      <c r="BG129" s="368"/>
      <c r="BH129" s="366" t="s">
        <v>687</v>
      </c>
      <c r="BI129" s="367"/>
      <c r="BJ129" s="368"/>
      <c r="BK129" s="366" t="s">
        <v>688</v>
      </c>
      <c r="BL129" s="367"/>
      <c r="BM129" s="368"/>
      <c r="BN129" s="366" t="s">
        <v>689</v>
      </c>
      <c r="BO129" s="367"/>
      <c r="BP129" s="368"/>
      <c r="BQ129" s="366" t="s">
        <v>661</v>
      </c>
      <c r="BR129" s="367"/>
      <c r="BS129" s="368"/>
      <c r="BT129" s="366" t="s">
        <v>675</v>
      </c>
      <c r="BU129" s="367"/>
      <c r="BV129" s="368"/>
      <c r="BW129" s="366" t="s">
        <v>654</v>
      </c>
      <c r="BX129" s="367"/>
      <c r="BY129" s="368"/>
      <c r="BZ129" s="366" t="s">
        <v>676</v>
      </c>
      <c r="CA129" s="367"/>
      <c r="CB129" s="368"/>
      <c r="CC129" s="366" t="s">
        <v>677</v>
      </c>
      <c r="CD129" s="367"/>
      <c r="CE129" s="368"/>
      <c r="CF129" s="366" t="s">
        <v>678</v>
      </c>
      <c r="CG129" s="367"/>
      <c r="CH129" s="368"/>
      <c r="CI129" s="366" t="s">
        <v>679</v>
      </c>
      <c r="CJ129" s="367"/>
      <c r="CK129" s="368"/>
      <c r="CL129" s="366" t="s">
        <v>680</v>
      </c>
      <c r="CM129" s="367"/>
      <c r="CN129" s="368"/>
      <c r="CO129" s="366" t="s">
        <v>659</v>
      </c>
      <c r="CP129" s="367"/>
      <c r="CQ129" s="368"/>
    </row>
    <row r="130" spans="1:149" x14ac:dyDescent="0.35">
      <c r="A130" s="308"/>
      <c r="I130" s="144">
        <v>0</v>
      </c>
      <c r="J130" s="156"/>
      <c r="K130" s="157">
        <v>1</v>
      </c>
      <c r="L130" s="157"/>
      <c r="M130" s="274">
        <v>3</v>
      </c>
      <c r="N130" s="157"/>
      <c r="O130" s="157"/>
      <c r="P130" s="157"/>
      <c r="Q130" s="156"/>
      <c r="R130" s="157"/>
      <c r="S130" s="157"/>
      <c r="T130" s="157"/>
      <c r="U130" s="157">
        <v>5</v>
      </c>
      <c r="V130" s="157">
        <v>1</v>
      </c>
      <c r="W130" s="157"/>
      <c r="X130" s="156"/>
      <c r="Y130" s="157">
        <v>7</v>
      </c>
      <c r="Z130" s="157"/>
      <c r="AA130" s="157">
        <v>1</v>
      </c>
      <c r="AB130" s="157">
        <v>1</v>
      </c>
      <c r="AC130" s="157"/>
      <c r="AD130" s="157"/>
      <c r="AE130" s="156"/>
      <c r="AF130" s="157">
        <v>1</v>
      </c>
      <c r="AG130" s="157">
        <v>6</v>
      </c>
      <c r="AH130" s="157">
        <v>4</v>
      </c>
      <c r="AI130" s="157">
        <v>5</v>
      </c>
      <c r="AJ130" s="157"/>
      <c r="AK130" s="168"/>
      <c r="AO130" s="143" t="s">
        <v>644</v>
      </c>
      <c r="AP130" s="169" t="s">
        <v>366</v>
      </c>
      <c r="AQ130" s="170" t="s">
        <v>437</v>
      </c>
      <c r="AR130" s="170" t="s">
        <v>629</v>
      </c>
      <c r="AS130" s="169" t="s">
        <v>366</v>
      </c>
      <c r="AT130" s="170" t="s">
        <v>437</v>
      </c>
      <c r="AU130" s="170" t="s">
        <v>629</v>
      </c>
      <c r="AV130" s="169" t="s">
        <v>366</v>
      </c>
      <c r="AW130" s="170" t="s">
        <v>437</v>
      </c>
      <c r="AX130" s="170" t="s">
        <v>629</v>
      </c>
      <c r="AY130" s="169" t="s">
        <v>366</v>
      </c>
      <c r="AZ130" s="170" t="s">
        <v>437</v>
      </c>
      <c r="BA130" s="170" t="s">
        <v>629</v>
      </c>
      <c r="BB130" s="169" t="s">
        <v>366</v>
      </c>
      <c r="BC130" s="170" t="s">
        <v>437</v>
      </c>
      <c r="BD130" s="170" t="s">
        <v>629</v>
      </c>
      <c r="BE130" s="169" t="s">
        <v>366</v>
      </c>
      <c r="BF130" s="170" t="s">
        <v>437</v>
      </c>
      <c r="BG130" s="170" t="s">
        <v>629</v>
      </c>
      <c r="BH130" s="169" t="s">
        <v>366</v>
      </c>
      <c r="BI130" s="170" t="s">
        <v>437</v>
      </c>
      <c r="BJ130" s="170" t="s">
        <v>629</v>
      </c>
      <c r="BK130" s="169" t="s">
        <v>366</v>
      </c>
      <c r="BL130" s="170" t="s">
        <v>437</v>
      </c>
      <c r="BM130" s="170" t="s">
        <v>629</v>
      </c>
      <c r="BN130" s="169" t="s">
        <v>366</v>
      </c>
      <c r="BO130" s="170" t="s">
        <v>437</v>
      </c>
      <c r="BP130" s="170" t="s">
        <v>629</v>
      </c>
      <c r="BQ130" s="169" t="s">
        <v>366</v>
      </c>
      <c r="BR130" s="170" t="s">
        <v>437</v>
      </c>
      <c r="BS130" s="170" t="s">
        <v>629</v>
      </c>
      <c r="BT130" s="169" t="s">
        <v>366</v>
      </c>
      <c r="BU130" s="170" t="s">
        <v>437</v>
      </c>
      <c r="BV130" s="170" t="s">
        <v>629</v>
      </c>
      <c r="BW130" s="169" t="s">
        <v>366</v>
      </c>
      <c r="BX130" s="170" t="s">
        <v>437</v>
      </c>
      <c r="BY130" s="170" t="s">
        <v>629</v>
      </c>
      <c r="BZ130" s="169" t="s">
        <v>366</v>
      </c>
      <c r="CA130" s="170" t="s">
        <v>437</v>
      </c>
      <c r="CB130" s="170" t="s">
        <v>629</v>
      </c>
      <c r="CC130" s="169" t="s">
        <v>366</v>
      </c>
      <c r="CD130" s="170" t="s">
        <v>437</v>
      </c>
      <c r="CE130" s="170" t="s">
        <v>629</v>
      </c>
      <c r="CF130" s="169" t="s">
        <v>366</v>
      </c>
      <c r="CG130" s="170" t="s">
        <v>437</v>
      </c>
      <c r="CH130" s="170" t="s">
        <v>629</v>
      </c>
      <c r="CI130" s="169" t="s">
        <v>366</v>
      </c>
      <c r="CJ130" s="170" t="s">
        <v>437</v>
      </c>
      <c r="CK130" s="170" t="s">
        <v>629</v>
      </c>
      <c r="CL130" s="169" t="s">
        <v>366</v>
      </c>
      <c r="CM130" s="170" t="s">
        <v>437</v>
      </c>
      <c r="CN130" s="216" t="s">
        <v>629</v>
      </c>
      <c r="CO130" s="169" t="s">
        <v>366</v>
      </c>
      <c r="CP130" s="170" t="s">
        <v>437</v>
      </c>
      <c r="CQ130" s="216" t="s">
        <v>629</v>
      </c>
    </row>
    <row r="131" spans="1:149" x14ac:dyDescent="0.35">
      <c r="A131" s="308"/>
      <c r="I131" s="144">
        <v>1</v>
      </c>
      <c r="J131" s="151"/>
      <c r="K131" s="45">
        <v>1</v>
      </c>
      <c r="L131" s="45"/>
      <c r="M131" s="275">
        <v>1</v>
      </c>
      <c r="N131" s="45">
        <v>3</v>
      </c>
      <c r="O131" s="45"/>
      <c r="P131" s="45"/>
      <c r="Q131" s="151">
        <v>29</v>
      </c>
      <c r="R131" s="45">
        <v>16</v>
      </c>
      <c r="S131" s="45">
        <v>6</v>
      </c>
      <c r="T131" s="45">
        <v>5</v>
      </c>
      <c r="U131" s="45"/>
      <c r="V131" s="45">
        <v>3</v>
      </c>
      <c r="W131" s="45">
        <v>1</v>
      </c>
      <c r="X131" s="151">
        <v>2</v>
      </c>
      <c r="Y131" s="45">
        <v>5</v>
      </c>
      <c r="Z131" s="45">
        <v>3</v>
      </c>
      <c r="AA131" s="45">
        <v>3</v>
      </c>
      <c r="AB131" s="45">
        <v>3</v>
      </c>
      <c r="AC131" s="45"/>
      <c r="AD131" s="45">
        <v>1</v>
      </c>
      <c r="AE131" s="151">
        <v>26</v>
      </c>
      <c r="AF131" s="45">
        <v>15</v>
      </c>
      <c r="AG131" s="45"/>
      <c r="AH131" s="45">
        <v>1</v>
      </c>
      <c r="AI131" s="45"/>
      <c r="AJ131" s="45">
        <v>4</v>
      </c>
      <c r="AK131" s="152">
        <v>1</v>
      </c>
      <c r="AO131" s="144">
        <v>1</v>
      </c>
      <c r="AP131" s="156"/>
      <c r="AQ131" s="157">
        <v>4</v>
      </c>
      <c r="AR131" s="168">
        <v>1</v>
      </c>
      <c r="AS131" s="156">
        <v>2</v>
      </c>
      <c r="AT131" s="157"/>
      <c r="AU131" s="168"/>
      <c r="AV131" s="156"/>
      <c r="AW131" s="157">
        <v>1</v>
      </c>
      <c r="AX131" s="168"/>
      <c r="AY131" s="156"/>
      <c r="AZ131" s="157">
        <v>2</v>
      </c>
      <c r="BA131" s="168"/>
      <c r="BB131" s="156"/>
      <c r="BC131" s="157"/>
      <c r="BD131" s="168"/>
      <c r="BE131" s="156"/>
      <c r="BF131" s="157">
        <v>3</v>
      </c>
      <c r="BG131" s="168">
        <v>1</v>
      </c>
      <c r="BH131" s="156"/>
      <c r="BI131" s="157">
        <v>1</v>
      </c>
      <c r="BJ131" s="168"/>
      <c r="BK131" s="156"/>
      <c r="BL131" s="157">
        <v>1</v>
      </c>
      <c r="BM131" s="168"/>
      <c r="BN131" s="156"/>
      <c r="BO131" s="157">
        <v>2</v>
      </c>
      <c r="BP131" s="168"/>
      <c r="BQ131" s="156"/>
      <c r="BR131" s="157"/>
      <c r="BS131" s="168"/>
      <c r="BT131" s="156"/>
      <c r="BU131" s="157"/>
      <c r="BV131" s="168"/>
      <c r="BW131" s="156"/>
      <c r="BX131" s="157"/>
      <c r="BY131" s="168"/>
      <c r="BZ131" s="156"/>
      <c r="CA131" s="157">
        <v>1</v>
      </c>
      <c r="CB131" s="168"/>
      <c r="CC131" s="156">
        <v>1</v>
      </c>
      <c r="CD131" s="157">
        <v>1</v>
      </c>
      <c r="CE131" s="168"/>
      <c r="CF131" s="156"/>
      <c r="CG131" s="157"/>
      <c r="CH131" s="168"/>
      <c r="CI131" s="156"/>
      <c r="CJ131" s="157"/>
      <c r="CK131" s="168"/>
      <c r="CL131" s="156"/>
      <c r="CM131" s="157"/>
      <c r="CN131" s="217"/>
      <c r="CO131" s="156"/>
      <c r="CP131" s="157"/>
      <c r="CQ131" s="217"/>
    </row>
    <row r="132" spans="1:149" x14ac:dyDescent="0.35">
      <c r="A132" s="308"/>
      <c r="I132" s="144">
        <v>2</v>
      </c>
      <c r="J132" s="151">
        <v>3</v>
      </c>
      <c r="K132" s="45"/>
      <c r="L132" s="45"/>
      <c r="M132" s="275">
        <v>1</v>
      </c>
      <c r="N132" s="45">
        <v>2</v>
      </c>
      <c r="O132" s="45">
        <v>2</v>
      </c>
      <c r="P132" s="45"/>
      <c r="Q132" s="151">
        <v>3</v>
      </c>
      <c r="R132" s="45"/>
      <c r="S132" s="45"/>
      <c r="T132" s="45"/>
      <c r="U132" s="45"/>
      <c r="V132" s="45"/>
      <c r="W132" s="45"/>
      <c r="X132" s="151">
        <v>19</v>
      </c>
      <c r="Y132" s="45">
        <v>4</v>
      </c>
      <c r="Z132" s="45">
        <v>1</v>
      </c>
      <c r="AA132" s="45"/>
      <c r="AB132" s="45">
        <v>1</v>
      </c>
      <c r="AC132" s="45">
        <v>4</v>
      </c>
      <c r="AD132" s="45"/>
      <c r="AE132" s="151">
        <v>5</v>
      </c>
      <c r="AF132" s="45"/>
      <c r="AG132" s="45"/>
      <c r="AH132" s="45"/>
      <c r="AI132" s="45"/>
      <c r="AJ132" s="45">
        <v>2</v>
      </c>
      <c r="AK132" s="152"/>
      <c r="AO132" s="144">
        <v>2</v>
      </c>
      <c r="AP132" s="151"/>
      <c r="AQ132" s="45">
        <v>3</v>
      </c>
      <c r="AR132" s="152">
        <v>1</v>
      </c>
      <c r="AS132" s="151"/>
      <c r="AT132" s="45"/>
      <c r="AU132" s="152"/>
      <c r="AV132" s="151"/>
      <c r="AW132" s="45"/>
      <c r="AX132" s="152"/>
      <c r="AY132" s="151"/>
      <c r="AZ132" s="45"/>
      <c r="BA132" s="152"/>
      <c r="BB132" s="151"/>
      <c r="BC132" s="45">
        <v>1</v>
      </c>
      <c r="BD132" s="152"/>
      <c r="BE132" s="151">
        <v>2</v>
      </c>
      <c r="BF132" s="45">
        <v>1</v>
      </c>
      <c r="BG132" s="152"/>
      <c r="BH132" s="151"/>
      <c r="BI132" s="45">
        <v>1</v>
      </c>
      <c r="BJ132" s="152"/>
      <c r="BK132" s="151"/>
      <c r="BL132" s="45">
        <v>1</v>
      </c>
      <c r="BM132" s="152"/>
      <c r="BN132" s="151"/>
      <c r="BO132" s="45">
        <v>1</v>
      </c>
      <c r="BP132" s="152"/>
      <c r="BQ132" s="151"/>
      <c r="BR132" s="45">
        <v>1</v>
      </c>
      <c r="BS132" s="152"/>
      <c r="BT132" s="151"/>
      <c r="BU132" s="45"/>
      <c r="BV132" s="152"/>
      <c r="BW132" s="151">
        <v>1</v>
      </c>
      <c r="BX132" s="45">
        <v>3</v>
      </c>
      <c r="BY132" s="152">
        <v>1</v>
      </c>
      <c r="BZ132" s="151"/>
      <c r="CA132" s="45">
        <v>2</v>
      </c>
      <c r="CB132" s="152"/>
      <c r="CC132" s="151"/>
      <c r="CD132" s="45">
        <v>3</v>
      </c>
      <c r="CE132" s="152"/>
      <c r="CF132" s="151"/>
      <c r="CG132" s="45"/>
      <c r="CH132" s="152"/>
      <c r="CI132" s="151"/>
      <c r="CJ132" s="45"/>
      <c r="CK132" s="152"/>
      <c r="CL132" s="151"/>
      <c r="CM132" s="45"/>
      <c r="CN132" s="218"/>
      <c r="CO132" s="151"/>
      <c r="CP132" s="45"/>
      <c r="CQ132" s="218"/>
    </row>
    <row r="133" spans="1:149" x14ac:dyDescent="0.35">
      <c r="A133" s="308"/>
      <c r="I133" s="144">
        <v>3</v>
      </c>
      <c r="J133" s="151">
        <v>13</v>
      </c>
      <c r="K133" s="45">
        <v>7</v>
      </c>
      <c r="L133" s="45">
        <v>2</v>
      </c>
      <c r="M133" s="275"/>
      <c r="N133" s="45"/>
      <c r="O133" s="45">
        <v>3</v>
      </c>
      <c r="P133" s="45">
        <v>1</v>
      </c>
      <c r="Q133" s="151"/>
      <c r="R133" s="45"/>
      <c r="S133" s="45"/>
      <c r="T133" s="45"/>
      <c r="U133" s="45"/>
      <c r="V133" s="45"/>
      <c r="W133" s="45"/>
      <c r="X133" s="151">
        <v>6</v>
      </c>
      <c r="Y133" s="45"/>
      <c r="Z133" s="45">
        <v>1</v>
      </c>
      <c r="AA133" s="45">
        <v>1</v>
      </c>
      <c r="AB133" s="45"/>
      <c r="AC133" s="45"/>
      <c r="AD133" s="45"/>
      <c r="AE133" s="151"/>
      <c r="AF133" s="45"/>
      <c r="AG133" s="45"/>
      <c r="AH133" s="45"/>
      <c r="AI133" s="45"/>
      <c r="AJ133" s="45">
        <v>1</v>
      </c>
      <c r="AK133" s="152"/>
      <c r="AO133" s="144">
        <v>3</v>
      </c>
      <c r="AP133" s="151">
        <v>1</v>
      </c>
      <c r="AQ133" s="45"/>
      <c r="AR133" s="152">
        <v>1</v>
      </c>
      <c r="AS133" s="151"/>
      <c r="AT133" s="45"/>
      <c r="AU133" s="152"/>
      <c r="AV133" s="151"/>
      <c r="AW133" s="45"/>
      <c r="AX133" s="152"/>
      <c r="AY133" s="151"/>
      <c r="AZ133" s="45"/>
      <c r="BA133" s="152"/>
      <c r="BB133" s="151"/>
      <c r="BC133" s="45">
        <v>1</v>
      </c>
      <c r="BD133" s="152"/>
      <c r="BE133" s="151"/>
      <c r="BF133" s="45">
        <v>2</v>
      </c>
      <c r="BG133" s="152"/>
      <c r="BH133" s="151"/>
      <c r="BI133" s="45">
        <v>2</v>
      </c>
      <c r="BJ133" s="152"/>
      <c r="BK133" s="151"/>
      <c r="BL133" s="45"/>
      <c r="BM133" s="152"/>
      <c r="BN133" s="151"/>
      <c r="BO133" s="45"/>
      <c r="BP133" s="152"/>
      <c r="BQ133" s="151">
        <v>2</v>
      </c>
      <c r="BR133" s="45">
        <v>1</v>
      </c>
      <c r="BS133" s="152"/>
      <c r="BT133" s="151"/>
      <c r="BU133" s="45"/>
      <c r="BV133" s="152"/>
      <c r="BW133" s="151"/>
      <c r="BX133" s="45">
        <v>2</v>
      </c>
      <c r="BY133" s="152"/>
      <c r="BZ133" s="151"/>
      <c r="CA133" s="45"/>
      <c r="CB133" s="152"/>
      <c r="CC133" s="151"/>
      <c r="CD133" s="45">
        <v>1</v>
      </c>
      <c r="CE133" s="152"/>
      <c r="CF133" s="151"/>
      <c r="CG133" s="45"/>
      <c r="CH133" s="152"/>
      <c r="CI133" s="151"/>
      <c r="CJ133" s="45"/>
      <c r="CK133" s="152"/>
      <c r="CL133" s="151"/>
      <c r="CM133" s="45"/>
      <c r="CN133" s="218"/>
      <c r="CO133" s="151"/>
      <c r="CP133" s="45"/>
      <c r="CQ133" s="218"/>
    </row>
    <row r="134" spans="1:149" x14ac:dyDescent="0.35">
      <c r="A134" s="308"/>
      <c r="I134" s="144">
        <v>4</v>
      </c>
      <c r="J134" s="151">
        <v>16</v>
      </c>
      <c r="K134" s="45">
        <v>7</v>
      </c>
      <c r="L134" s="45">
        <v>4</v>
      </c>
      <c r="M134" s="275"/>
      <c r="N134" s="45"/>
      <c r="O134" s="45">
        <v>2</v>
      </c>
      <c r="P134" s="45"/>
      <c r="Q134" s="151"/>
      <c r="R134" s="45"/>
      <c r="S134" s="45"/>
      <c r="T134" s="45"/>
      <c r="U134" s="45"/>
      <c r="V134" s="45">
        <v>1</v>
      </c>
      <c r="W134" s="45"/>
      <c r="X134" s="151">
        <v>5</v>
      </c>
      <c r="Y134" s="45"/>
      <c r="Z134" s="45"/>
      <c r="AA134" s="45"/>
      <c r="AB134" s="45"/>
      <c r="AC134" s="45">
        <v>3</v>
      </c>
      <c r="AD134" s="45"/>
      <c r="AE134" s="151">
        <v>1</v>
      </c>
      <c r="AF134" s="45"/>
      <c r="AG134" s="45"/>
      <c r="AH134" s="45"/>
      <c r="AI134" s="45"/>
      <c r="AJ134" s="45"/>
      <c r="AK134" s="152"/>
      <c r="AO134" s="144">
        <v>4</v>
      </c>
      <c r="AP134" s="151"/>
      <c r="AQ134" s="45">
        <v>1</v>
      </c>
      <c r="AR134" s="152"/>
      <c r="AS134" s="151"/>
      <c r="AT134" s="45"/>
      <c r="AU134" s="152"/>
      <c r="AV134" s="151"/>
      <c r="AW134" s="45"/>
      <c r="AX134" s="152"/>
      <c r="AY134" s="151"/>
      <c r="AZ134" s="45"/>
      <c r="BA134" s="152"/>
      <c r="BB134" s="151"/>
      <c r="BC134" s="45"/>
      <c r="BD134" s="152"/>
      <c r="BE134" s="151"/>
      <c r="BF134" s="45"/>
      <c r="BG134" s="152"/>
      <c r="BH134" s="151"/>
      <c r="BI134" s="45"/>
      <c r="BJ134" s="152"/>
      <c r="BK134" s="151"/>
      <c r="BL134" s="45"/>
      <c r="BM134" s="152"/>
      <c r="BN134" s="151"/>
      <c r="BO134" s="45"/>
      <c r="BP134" s="152"/>
      <c r="BQ134" s="151"/>
      <c r="BR134" s="45">
        <v>3</v>
      </c>
      <c r="BS134" s="152"/>
      <c r="BT134" s="151"/>
      <c r="BU134" s="45"/>
      <c r="BV134" s="152"/>
      <c r="BW134" s="151">
        <v>1</v>
      </c>
      <c r="BX134" s="45">
        <v>3</v>
      </c>
      <c r="BY134" s="152">
        <v>2</v>
      </c>
      <c r="BZ134" s="151"/>
      <c r="CA134" s="45">
        <v>1</v>
      </c>
      <c r="CB134" s="152">
        <v>1</v>
      </c>
      <c r="CC134" s="151"/>
      <c r="CD134" s="45"/>
      <c r="CE134" s="152"/>
      <c r="CF134" s="151"/>
      <c r="CG134" s="45">
        <v>1</v>
      </c>
      <c r="CH134" s="152">
        <v>1</v>
      </c>
      <c r="CI134" s="151"/>
      <c r="CJ134" s="45"/>
      <c r="CK134" s="152">
        <v>1</v>
      </c>
      <c r="CL134" s="151"/>
      <c r="CM134" s="45"/>
      <c r="CN134" s="218"/>
      <c r="CO134" s="151"/>
      <c r="CP134" s="45"/>
      <c r="CQ134" s="218"/>
    </row>
    <row r="135" spans="1:149" x14ac:dyDescent="0.35">
      <c r="A135" s="308"/>
      <c r="I135" s="171" t="s">
        <v>474</v>
      </c>
      <c r="J135" s="172"/>
      <c r="K135" s="173"/>
      <c r="L135" s="173"/>
      <c r="M135" s="276"/>
      <c r="N135" s="173"/>
      <c r="O135" s="173"/>
      <c r="P135" s="174"/>
      <c r="Q135" s="172"/>
      <c r="R135" s="173"/>
      <c r="S135" s="173"/>
      <c r="T135" s="173"/>
      <c r="U135" s="173"/>
      <c r="V135" s="173">
        <v>2</v>
      </c>
      <c r="W135" s="174"/>
      <c r="X135" s="172"/>
      <c r="Y135" s="173"/>
      <c r="Z135" s="173"/>
      <c r="AA135" s="173"/>
      <c r="AB135" s="173"/>
      <c r="AC135" s="173"/>
      <c r="AD135" s="174"/>
      <c r="AE135" s="172"/>
      <c r="AF135" s="173"/>
      <c r="AG135" s="173"/>
      <c r="AH135" s="173"/>
      <c r="AI135" s="173"/>
      <c r="AJ135" s="173"/>
      <c r="AK135" s="152"/>
      <c r="AO135" s="144">
        <v>5</v>
      </c>
      <c r="AP135" s="151"/>
      <c r="AQ135" s="45">
        <v>1</v>
      </c>
      <c r="AR135" s="152"/>
      <c r="AS135" s="151">
        <v>1</v>
      </c>
      <c r="AT135" s="45"/>
      <c r="AU135" s="152"/>
      <c r="AV135" s="151"/>
      <c r="AW135" s="45"/>
      <c r="AX135" s="152"/>
      <c r="AY135" s="151"/>
      <c r="AZ135" s="45"/>
      <c r="BA135" s="152"/>
      <c r="BB135" s="151"/>
      <c r="BC135" s="45"/>
      <c r="BD135" s="152"/>
      <c r="BE135" s="151"/>
      <c r="BF135" s="45"/>
      <c r="BG135" s="152"/>
      <c r="BH135" s="151"/>
      <c r="BI135" s="45"/>
      <c r="BJ135" s="152"/>
      <c r="BK135" s="151"/>
      <c r="BL135" s="45"/>
      <c r="BM135" s="152"/>
      <c r="BN135" s="151"/>
      <c r="BO135" s="45">
        <v>1</v>
      </c>
      <c r="BP135" s="152"/>
      <c r="BQ135" s="151"/>
      <c r="BR135" s="45">
        <v>1</v>
      </c>
      <c r="BS135" s="152">
        <v>1</v>
      </c>
      <c r="BT135" s="151"/>
      <c r="BU135" s="45"/>
      <c r="BV135" s="152"/>
      <c r="BW135" s="151"/>
      <c r="BX135" s="45">
        <v>1</v>
      </c>
      <c r="BY135" s="152"/>
      <c r="BZ135" s="151"/>
      <c r="CA135" s="45"/>
      <c r="CB135" s="152"/>
      <c r="CC135" s="151"/>
      <c r="CD135" s="45">
        <v>1</v>
      </c>
      <c r="CE135" s="152"/>
      <c r="CF135" s="151"/>
      <c r="CG135" s="45">
        <v>5</v>
      </c>
      <c r="CH135" s="152"/>
      <c r="CI135" s="151"/>
      <c r="CJ135" s="45"/>
      <c r="CK135" s="152"/>
      <c r="CL135" s="151"/>
      <c r="CM135" s="45"/>
      <c r="CN135" s="218"/>
      <c r="CO135" s="151"/>
      <c r="CP135" s="45"/>
      <c r="CQ135" s="218"/>
    </row>
    <row r="136" spans="1:149" ht="15" thickBot="1" x14ac:dyDescent="0.4">
      <c r="A136" s="308"/>
      <c r="I136" s="145" t="s">
        <v>646</v>
      </c>
      <c r="J136" s="158">
        <f t="shared" ref="J136:P136" si="50">SUBTOTAL(9,J130:J134)</f>
        <v>32</v>
      </c>
      <c r="K136" s="159">
        <f t="shared" si="50"/>
        <v>16</v>
      </c>
      <c r="L136" s="159">
        <f t="shared" si="50"/>
        <v>6</v>
      </c>
      <c r="M136" s="277">
        <f t="shared" si="50"/>
        <v>5</v>
      </c>
      <c r="N136" s="159">
        <f t="shared" si="50"/>
        <v>5</v>
      </c>
      <c r="O136" s="159">
        <f t="shared" si="50"/>
        <v>7</v>
      </c>
      <c r="P136" s="153">
        <f t="shared" si="50"/>
        <v>1</v>
      </c>
      <c r="Q136" s="158">
        <f t="shared" ref="Q136:AK136" si="51">SUBTOTAL(9,Q130:Q134)</f>
        <v>32</v>
      </c>
      <c r="R136" s="159">
        <f t="shared" si="51"/>
        <v>16</v>
      </c>
      <c r="S136" s="159">
        <f t="shared" si="51"/>
        <v>6</v>
      </c>
      <c r="T136" s="159">
        <f t="shared" si="51"/>
        <v>5</v>
      </c>
      <c r="U136" s="159">
        <f t="shared" si="51"/>
        <v>5</v>
      </c>
      <c r="V136" s="159">
        <f>SUBTOTAL(9,V130:V135)</f>
        <v>7</v>
      </c>
      <c r="W136" s="153">
        <f t="shared" si="51"/>
        <v>1</v>
      </c>
      <c r="X136" s="158">
        <f t="shared" si="51"/>
        <v>32</v>
      </c>
      <c r="Y136" s="159">
        <f t="shared" si="51"/>
        <v>16</v>
      </c>
      <c r="Z136" s="159">
        <f t="shared" si="51"/>
        <v>5</v>
      </c>
      <c r="AA136" s="159">
        <f t="shared" si="51"/>
        <v>5</v>
      </c>
      <c r="AB136" s="159">
        <f t="shared" si="51"/>
        <v>5</v>
      </c>
      <c r="AC136" s="159">
        <f t="shared" si="51"/>
        <v>7</v>
      </c>
      <c r="AD136" s="153">
        <f t="shared" si="51"/>
        <v>1</v>
      </c>
      <c r="AE136" s="158">
        <f t="shared" si="51"/>
        <v>32</v>
      </c>
      <c r="AF136" s="159">
        <f t="shared" si="51"/>
        <v>16</v>
      </c>
      <c r="AG136" s="159">
        <f t="shared" si="51"/>
        <v>6</v>
      </c>
      <c r="AH136" s="159">
        <f t="shared" si="51"/>
        <v>5</v>
      </c>
      <c r="AI136" s="159">
        <f t="shared" si="51"/>
        <v>5</v>
      </c>
      <c r="AJ136" s="159">
        <f t="shared" si="51"/>
        <v>7</v>
      </c>
      <c r="AK136" s="153">
        <f t="shared" si="51"/>
        <v>1</v>
      </c>
      <c r="AO136" s="171">
        <v>6</v>
      </c>
      <c r="AP136" s="172">
        <v>3</v>
      </c>
      <c r="AQ136" s="173"/>
      <c r="AR136" s="213"/>
      <c r="AS136" s="172"/>
      <c r="AT136" s="173"/>
      <c r="AU136" s="213"/>
      <c r="AV136" s="172"/>
      <c r="AW136" s="173"/>
      <c r="AX136" s="213"/>
      <c r="AY136" s="172"/>
      <c r="AZ136" s="173"/>
      <c r="BA136" s="213"/>
      <c r="BB136" s="172"/>
      <c r="BC136" s="173"/>
      <c r="BD136" s="213"/>
      <c r="BE136" s="172"/>
      <c r="BF136" s="173"/>
      <c r="BG136" s="213"/>
      <c r="BH136" s="172"/>
      <c r="BI136" s="173"/>
      <c r="BJ136" s="213"/>
      <c r="BK136" s="172"/>
      <c r="BL136" s="173"/>
      <c r="BM136" s="213"/>
      <c r="BN136" s="172"/>
      <c r="BO136" s="173"/>
      <c r="BP136" s="213"/>
      <c r="BQ136" s="172"/>
      <c r="BR136" s="173">
        <v>4</v>
      </c>
      <c r="BS136" s="213">
        <v>2</v>
      </c>
      <c r="BT136" s="172">
        <v>5</v>
      </c>
      <c r="BU136" s="173">
        <v>14</v>
      </c>
      <c r="BV136" s="213">
        <v>3</v>
      </c>
      <c r="BW136" s="172">
        <v>3</v>
      </c>
      <c r="BX136" s="173"/>
      <c r="BY136" s="213"/>
      <c r="BZ136" s="172">
        <v>1</v>
      </c>
      <c r="CA136" s="173">
        <v>1</v>
      </c>
      <c r="CB136" s="213">
        <v>1</v>
      </c>
      <c r="CC136" s="172"/>
      <c r="CD136" s="173"/>
      <c r="CE136" s="213"/>
      <c r="CF136" s="172"/>
      <c r="CG136" s="173">
        <v>3</v>
      </c>
      <c r="CH136" s="213">
        <v>1</v>
      </c>
      <c r="CI136" s="172">
        <v>3</v>
      </c>
      <c r="CJ136" s="173">
        <v>9</v>
      </c>
      <c r="CK136" s="213">
        <v>1</v>
      </c>
      <c r="CL136" s="172"/>
      <c r="CM136" s="173">
        <v>1</v>
      </c>
      <c r="CN136" s="219"/>
      <c r="CO136" s="172"/>
      <c r="CP136" s="173">
        <v>7</v>
      </c>
      <c r="CQ136" s="219">
        <v>4</v>
      </c>
    </row>
    <row r="137" spans="1:149" ht="15.5" thickTop="1" thickBot="1" x14ac:dyDescent="0.4">
      <c r="I137" s="144">
        <v>0</v>
      </c>
      <c r="J137" s="161" t="str">
        <f t="shared" ref="J137:AK137" si="52">IF(J130=0,"-",J130/J$136)</f>
        <v>-</v>
      </c>
      <c r="K137" s="161">
        <f t="shared" si="52"/>
        <v>6.25E-2</v>
      </c>
      <c r="L137" s="161" t="str">
        <f t="shared" si="52"/>
        <v>-</v>
      </c>
      <c r="M137" s="278">
        <f t="shared" si="52"/>
        <v>0.6</v>
      </c>
      <c r="N137" s="161" t="str">
        <f t="shared" si="52"/>
        <v>-</v>
      </c>
      <c r="O137" s="161" t="str">
        <f t="shared" si="52"/>
        <v>-</v>
      </c>
      <c r="P137" s="162" t="str">
        <f t="shared" si="52"/>
        <v>-</v>
      </c>
      <c r="Q137" s="161" t="str">
        <f t="shared" si="52"/>
        <v>-</v>
      </c>
      <c r="R137" s="161" t="str">
        <f t="shared" si="52"/>
        <v>-</v>
      </c>
      <c r="S137" s="161" t="str">
        <f t="shared" si="52"/>
        <v>-</v>
      </c>
      <c r="T137" s="161" t="str">
        <f t="shared" si="52"/>
        <v>-</v>
      </c>
      <c r="U137" s="161">
        <f t="shared" si="52"/>
        <v>1</v>
      </c>
      <c r="V137" s="161">
        <f t="shared" si="52"/>
        <v>0.14285714285714285</v>
      </c>
      <c r="W137" s="162" t="str">
        <f t="shared" si="52"/>
        <v>-</v>
      </c>
      <c r="X137" s="161" t="str">
        <f t="shared" si="52"/>
        <v>-</v>
      </c>
      <c r="Y137" s="161">
        <f t="shared" si="52"/>
        <v>0.4375</v>
      </c>
      <c r="Z137" s="161" t="str">
        <f t="shared" si="52"/>
        <v>-</v>
      </c>
      <c r="AA137" s="161">
        <f t="shared" si="52"/>
        <v>0.2</v>
      </c>
      <c r="AB137" s="161">
        <f t="shared" si="52"/>
        <v>0.2</v>
      </c>
      <c r="AC137" s="161" t="str">
        <f t="shared" si="52"/>
        <v>-</v>
      </c>
      <c r="AD137" s="162" t="str">
        <f t="shared" si="52"/>
        <v>-</v>
      </c>
      <c r="AE137" s="161" t="str">
        <f t="shared" si="52"/>
        <v>-</v>
      </c>
      <c r="AF137" s="161">
        <f t="shared" si="52"/>
        <v>6.25E-2</v>
      </c>
      <c r="AG137" s="161">
        <f t="shared" si="52"/>
        <v>1</v>
      </c>
      <c r="AH137" s="161">
        <f t="shared" si="52"/>
        <v>0.8</v>
      </c>
      <c r="AI137" s="161">
        <f t="shared" si="52"/>
        <v>1</v>
      </c>
      <c r="AJ137" s="161" t="str">
        <f t="shared" si="52"/>
        <v>-</v>
      </c>
      <c r="AK137" s="162" t="str">
        <f t="shared" si="52"/>
        <v>-</v>
      </c>
      <c r="AO137" s="145" t="s">
        <v>646</v>
      </c>
      <c r="AP137" s="158">
        <f t="shared" ref="AP137:BU137" si="53">SUBTOTAL(9,AP131:AP136)</f>
        <v>4</v>
      </c>
      <c r="AQ137" s="159">
        <f t="shared" si="53"/>
        <v>9</v>
      </c>
      <c r="AR137" s="214">
        <f t="shared" si="53"/>
        <v>3</v>
      </c>
      <c r="AS137" s="158">
        <f t="shared" si="53"/>
        <v>3</v>
      </c>
      <c r="AT137" s="159">
        <f t="shared" si="53"/>
        <v>0</v>
      </c>
      <c r="AU137" s="214">
        <f t="shared" si="53"/>
        <v>0</v>
      </c>
      <c r="AV137" s="158">
        <f t="shared" si="53"/>
        <v>0</v>
      </c>
      <c r="AW137" s="159">
        <f t="shared" si="53"/>
        <v>1</v>
      </c>
      <c r="AX137" s="214">
        <f t="shared" si="53"/>
        <v>0</v>
      </c>
      <c r="AY137" s="158">
        <f t="shared" si="53"/>
        <v>0</v>
      </c>
      <c r="AZ137" s="159">
        <f t="shared" si="53"/>
        <v>2</v>
      </c>
      <c r="BA137" s="214">
        <f t="shared" si="53"/>
        <v>0</v>
      </c>
      <c r="BB137" s="158">
        <f t="shared" si="53"/>
        <v>0</v>
      </c>
      <c r="BC137" s="159">
        <f t="shared" si="53"/>
        <v>2</v>
      </c>
      <c r="BD137" s="214">
        <f t="shared" si="53"/>
        <v>0</v>
      </c>
      <c r="BE137" s="158">
        <f t="shared" si="53"/>
        <v>2</v>
      </c>
      <c r="BF137" s="159">
        <f t="shared" si="53"/>
        <v>6</v>
      </c>
      <c r="BG137" s="214">
        <f t="shared" si="53"/>
        <v>1</v>
      </c>
      <c r="BH137" s="158">
        <f t="shared" si="53"/>
        <v>0</v>
      </c>
      <c r="BI137" s="159">
        <f t="shared" si="53"/>
        <v>4</v>
      </c>
      <c r="BJ137" s="214">
        <f t="shared" si="53"/>
        <v>0</v>
      </c>
      <c r="BK137" s="158">
        <f t="shared" si="53"/>
        <v>0</v>
      </c>
      <c r="BL137" s="159">
        <f t="shared" si="53"/>
        <v>2</v>
      </c>
      <c r="BM137" s="214">
        <f t="shared" si="53"/>
        <v>0</v>
      </c>
      <c r="BN137" s="158">
        <f t="shared" si="53"/>
        <v>0</v>
      </c>
      <c r="BO137" s="159">
        <f t="shared" si="53"/>
        <v>4</v>
      </c>
      <c r="BP137" s="214">
        <f t="shared" si="53"/>
        <v>0</v>
      </c>
      <c r="BQ137" s="158">
        <f t="shared" si="53"/>
        <v>2</v>
      </c>
      <c r="BR137" s="159">
        <f t="shared" si="53"/>
        <v>10</v>
      </c>
      <c r="BS137" s="214">
        <f t="shared" si="53"/>
        <v>3</v>
      </c>
      <c r="BT137" s="158">
        <f t="shared" si="53"/>
        <v>5</v>
      </c>
      <c r="BU137" s="159">
        <f t="shared" si="53"/>
        <v>14</v>
      </c>
      <c r="BV137" s="214">
        <f t="shared" ref="BV137:CQ137" si="54">SUBTOTAL(9,BV131:BV136)</f>
        <v>3</v>
      </c>
      <c r="BW137" s="158">
        <f t="shared" si="54"/>
        <v>5</v>
      </c>
      <c r="BX137" s="159">
        <f t="shared" si="54"/>
        <v>9</v>
      </c>
      <c r="BY137" s="214">
        <f t="shared" si="54"/>
        <v>3</v>
      </c>
      <c r="BZ137" s="158">
        <f t="shared" si="54"/>
        <v>1</v>
      </c>
      <c r="CA137" s="159">
        <f t="shared" si="54"/>
        <v>5</v>
      </c>
      <c r="CB137" s="214">
        <f t="shared" si="54"/>
        <v>2</v>
      </c>
      <c r="CC137" s="158">
        <f t="shared" si="54"/>
        <v>1</v>
      </c>
      <c r="CD137" s="159">
        <f t="shared" si="54"/>
        <v>6</v>
      </c>
      <c r="CE137" s="214">
        <f t="shared" si="54"/>
        <v>0</v>
      </c>
      <c r="CF137" s="158">
        <f t="shared" si="54"/>
        <v>0</v>
      </c>
      <c r="CG137" s="159">
        <f t="shared" si="54"/>
        <v>9</v>
      </c>
      <c r="CH137" s="214">
        <f t="shared" si="54"/>
        <v>2</v>
      </c>
      <c r="CI137" s="158">
        <f t="shared" si="54"/>
        <v>3</v>
      </c>
      <c r="CJ137" s="159">
        <f t="shared" si="54"/>
        <v>9</v>
      </c>
      <c r="CK137" s="214">
        <f t="shared" si="54"/>
        <v>2</v>
      </c>
      <c r="CL137" s="158">
        <f t="shared" si="54"/>
        <v>0</v>
      </c>
      <c r="CM137" s="159">
        <f t="shared" si="54"/>
        <v>1</v>
      </c>
      <c r="CN137" s="220">
        <f t="shared" si="54"/>
        <v>0</v>
      </c>
      <c r="CO137" s="158">
        <f t="shared" si="54"/>
        <v>0</v>
      </c>
      <c r="CP137" s="159">
        <f t="shared" si="54"/>
        <v>7</v>
      </c>
      <c r="CQ137" s="220">
        <f t="shared" si="54"/>
        <v>4</v>
      </c>
    </row>
    <row r="138" spans="1:149" ht="15" thickTop="1" x14ac:dyDescent="0.35">
      <c r="I138" s="144">
        <v>1</v>
      </c>
      <c r="J138" s="138" t="str">
        <f t="shared" ref="J138:AK138" si="55">IF(J131=0,"-",J131/J$136)</f>
        <v>-</v>
      </c>
      <c r="K138" s="138">
        <f t="shared" si="55"/>
        <v>6.25E-2</v>
      </c>
      <c r="L138" s="138" t="str">
        <f t="shared" si="55"/>
        <v>-</v>
      </c>
      <c r="M138" s="279">
        <f t="shared" si="55"/>
        <v>0.2</v>
      </c>
      <c r="N138" s="138">
        <f t="shared" si="55"/>
        <v>0.6</v>
      </c>
      <c r="O138" s="138" t="str">
        <f t="shared" si="55"/>
        <v>-</v>
      </c>
      <c r="P138" s="163" t="str">
        <f t="shared" si="55"/>
        <v>-</v>
      </c>
      <c r="Q138" s="138">
        <f t="shared" si="55"/>
        <v>0.90625</v>
      </c>
      <c r="R138" s="138">
        <f t="shared" si="55"/>
        <v>1</v>
      </c>
      <c r="S138" s="138">
        <f t="shared" si="55"/>
        <v>1</v>
      </c>
      <c r="T138" s="138">
        <f t="shared" si="55"/>
        <v>1</v>
      </c>
      <c r="U138" s="138" t="str">
        <f t="shared" si="55"/>
        <v>-</v>
      </c>
      <c r="V138" s="138">
        <f t="shared" si="55"/>
        <v>0.42857142857142855</v>
      </c>
      <c r="W138" s="163">
        <f t="shared" si="55"/>
        <v>1</v>
      </c>
      <c r="X138" s="138">
        <f t="shared" si="55"/>
        <v>6.25E-2</v>
      </c>
      <c r="Y138" s="138">
        <f t="shared" si="55"/>
        <v>0.3125</v>
      </c>
      <c r="Z138" s="138">
        <f t="shared" si="55"/>
        <v>0.6</v>
      </c>
      <c r="AA138" s="138">
        <f t="shared" si="55"/>
        <v>0.6</v>
      </c>
      <c r="AB138" s="138">
        <f t="shared" si="55"/>
        <v>0.6</v>
      </c>
      <c r="AC138" s="138" t="str">
        <f t="shared" si="55"/>
        <v>-</v>
      </c>
      <c r="AD138" s="163">
        <f t="shared" si="55"/>
        <v>1</v>
      </c>
      <c r="AE138" s="138">
        <f t="shared" si="55"/>
        <v>0.8125</v>
      </c>
      <c r="AF138" s="138">
        <f t="shared" si="55"/>
        <v>0.9375</v>
      </c>
      <c r="AG138" s="138" t="str">
        <f t="shared" si="55"/>
        <v>-</v>
      </c>
      <c r="AH138" s="138">
        <f t="shared" si="55"/>
        <v>0.2</v>
      </c>
      <c r="AI138" s="138" t="str">
        <f t="shared" si="55"/>
        <v>-</v>
      </c>
      <c r="AJ138" s="138">
        <f t="shared" si="55"/>
        <v>0.5714285714285714</v>
      </c>
      <c r="AK138" s="163">
        <f t="shared" si="55"/>
        <v>1</v>
      </c>
      <c r="AO138" s="144">
        <v>1</v>
      </c>
      <c r="AP138" s="161" t="str">
        <f t="shared" ref="AP138:BU138" si="56">IF(AP131=0,"-",AP131/AP$137)</f>
        <v>-</v>
      </c>
      <c r="AQ138" s="161">
        <f t="shared" si="56"/>
        <v>0.44444444444444442</v>
      </c>
      <c r="AR138" s="178">
        <f t="shared" si="56"/>
        <v>0.33333333333333331</v>
      </c>
      <c r="AS138" s="161">
        <f t="shared" si="56"/>
        <v>0.66666666666666663</v>
      </c>
      <c r="AT138" s="161" t="str">
        <f t="shared" si="56"/>
        <v>-</v>
      </c>
      <c r="AU138" s="178" t="str">
        <f t="shared" si="56"/>
        <v>-</v>
      </c>
      <c r="AV138" s="161" t="str">
        <f t="shared" si="56"/>
        <v>-</v>
      </c>
      <c r="AW138" s="161">
        <f t="shared" si="56"/>
        <v>1</v>
      </c>
      <c r="AX138" s="178" t="str">
        <f t="shared" si="56"/>
        <v>-</v>
      </c>
      <c r="AY138" s="161" t="str">
        <f t="shared" si="56"/>
        <v>-</v>
      </c>
      <c r="AZ138" s="161">
        <f t="shared" si="56"/>
        <v>1</v>
      </c>
      <c r="BA138" s="178" t="str">
        <f t="shared" si="56"/>
        <v>-</v>
      </c>
      <c r="BB138" s="161" t="str">
        <f t="shared" si="56"/>
        <v>-</v>
      </c>
      <c r="BC138" s="161" t="str">
        <f t="shared" si="56"/>
        <v>-</v>
      </c>
      <c r="BD138" s="178" t="str">
        <f t="shared" si="56"/>
        <v>-</v>
      </c>
      <c r="BE138" s="161" t="str">
        <f t="shared" si="56"/>
        <v>-</v>
      </c>
      <c r="BF138" s="161">
        <f t="shared" si="56"/>
        <v>0.5</v>
      </c>
      <c r="BG138" s="178">
        <f t="shared" si="56"/>
        <v>1</v>
      </c>
      <c r="BH138" s="161" t="str">
        <f t="shared" si="56"/>
        <v>-</v>
      </c>
      <c r="BI138" s="161">
        <f t="shared" si="56"/>
        <v>0.25</v>
      </c>
      <c r="BJ138" s="178" t="str">
        <f t="shared" si="56"/>
        <v>-</v>
      </c>
      <c r="BK138" s="161" t="str">
        <f t="shared" si="56"/>
        <v>-</v>
      </c>
      <c r="BL138" s="161">
        <f t="shared" si="56"/>
        <v>0.5</v>
      </c>
      <c r="BM138" s="178" t="str">
        <f t="shared" si="56"/>
        <v>-</v>
      </c>
      <c r="BN138" s="161" t="str">
        <f t="shared" si="56"/>
        <v>-</v>
      </c>
      <c r="BO138" s="161">
        <f t="shared" si="56"/>
        <v>0.5</v>
      </c>
      <c r="BP138" s="178" t="str">
        <f t="shared" si="56"/>
        <v>-</v>
      </c>
      <c r="BQ138" s="161" t="str">
        <f t="shared" si="56"/>
        <v>-</v>
      </c>
      <c r="BR138" s="161" t="str">
        <f t="shared" si="56"/>
        <v>-</v>
      </c>
      <c r="BS138" s="178" t="str">
        <f t="shared" si="56"/>
        <v>-</v>
      </c>
      <c r="BT138" s="161" t="str">
        <f t="shared" si="56"/>
        <v>-</v>
      </c>
      <c r="BU138" s="161" t="str">
        <f t="shared" si="56"/>
        <v>-</v>
      </c>
      <c r="BV138" s="178" t="str">
        <f t="shared" ref="BV138:CQ138" si="57">IF(BV131=0,"-",BV131/BV$137)</f>
        <v>-</v>
      </c>
      <c r="BW138" s="161" t="str">
        <f t="shared" si="57"/>
        <v>-</v>
      </c>
      <c r="BX138" s="161" t="str">
        <f t="shared" si="57"/>
        <v>-</v>
      </c>
      <c r="BY138" s="178" t="str">
        <f t="shared" si="57"/>
        <v>-</v>
      </c>
      <c r="BZ138" s="161" t="str">
        <f t="shared" si="57"/>
        <v>-</v>
      </c>
      <c r="CA138" s="161">
        <f t="shared" si="57"/>
        <v>0.2</v>
      </c>
      <c r="CB138" s="178" t="str">
        <f t="shared" si="57"/>
        <v>-</v>
      </c>
      <c r="CC138" s="161">
        <f t="shared" si="57"/>
        <v>1</v>
      </c>
      <c r="CD138" s="161">
        <f t="shared" si="57"/>
        <v>0.16666666666666666</v>
      </c>
      <c r="CE138" s="178" t="str">
        <f t="shared" si="57"/>
        <v>-</v>
      </c>
      <c r="CF138" s="161" t="str">
        <f t="shared" si="57"/>
        <v>-</v>
      </c>
      <c r="CG138" s="161" t="str">
        <f t="shared" si="57"/>
        <v>-</v>
      </c>
      <c r="CH138" s="178" t="str">
        <f t="shared" si="57"/>
        <v>-</v>
      </c>
      <c r="CI138" s="161" t="str">
        <f t="shared" si="57"/>
        <v>-</v>
      </c>
      <c r="CJ138" s="161" t="str">
        <f t="shared" si="57"/>
        <v>-</v>
      </c>
      <c r="CK138" s="178" t="str">
        <f t="shared" si="57"/>
        <v>-</v>
      </c>
      <c r="CL138" s="161" t="str">
        <f t="shared" si="57"/>
        <v>-</v>
      </c>
      <c r="CM138" s="161" t="str">
        <f t="shared" si="57"/>
        <v>-</v>
      </c>
      <c r="CN138" s="178" t="str">
        <f t="shared" si="57"/>
        <v>-</v>
      </c>
      <c r="CO138" s="161" t="str">
        <f t="shared" si="57"/>
        <v>-</v>
      </c>
      <c r="CP138" s="161" t="str">
        <f t="shared" si="57"/>
        <v>-</v>
      </c>
      <c r="CQ138" s="178" t="str">
        <f t="shared" si="57"/>
        <v>-</v>
      </c>
    </row>
    <row r="139" spans="1:149" x14ac:dyDescent="0.35">
      <c r="I139" s="144">
        <v>2</v>
      </c>
      <c r="J139" s="154">
        <f t="shared" ref="J139:AK139" si="58">IF(J132=0,"-",J132/J$136)</f>
        <v>9.375E-2</v>
      </c>
      <c r="K139" s="154" t="str">
        <f t="shared" si="58"/>
        <v>-</v>
      </c>
      <c r="L139" s="154" t="str">
        <f t="shared" si="58"/>
        <v>-</v>
      </c>
      <c r="M139" s="279">
        <f t="shared" si="58"/>
        <v>0.2</v>
      </c>
      <c r="N139" s="154">
        <f t="shared" si="58"/>
        <v>0.4</v>
      </c>
      <c r="O139" s="154">
        <f t="shared" si="58"/>
        <v>0.2857142857142857</v>
      </c>
      <c r="P139" s="164" t="str">
        <f t="shared" si="58"/>
        <v>-</v>
      </c>
      <c r="Q139" s="154">
        <f t="shared" si="58"/>
        <v>9.375E-2</v>
      </c>
      <c r="R139" s="154" t="str">
        <f t="shared" si="58"/>
        <v>-</v>
      </c>
      <c r="S139" s="154" t="str">
        <f t="shared" si="58"/>
        <v>-</v>
      </c>
      <c r="T139" s="154" t="str">
        <f t="shared" si="58"/>
        <v>-</v>
      </c>
      <c r="U139" s="154" t="str">
        <f t="shared" si="58"/>
        <v>-</v>
      </c>
      <c r="V139" s="154" t="str">
        <f t="shared" si="58"/>
        <v>-</v>
      </c>
      <c r="W139" s="164" t="str">
        <f t="shared" si="58"/>
        <v>-</v>
      </c>
      <c r="X139" s="154">
        <f t="shared" si="58"/>
        <v>0.59375</v>
      </c>
      <c r="Y139" s="154">
        <f t="shared" si="58"/>
        <v>0.25</v>
      </c>
      <c r="Z139" s="154">
        <f t="shared" si="58"/>
        <v>0.2</v>
      </c>
      <c r="AA139" s="154" t="str">
        <f t="shared" si="58"/>
        <v>-</v>
      </c>
      <c r="AB139" s="154">
        <f t="shared" si="58"/>
        <v>0.2</v>
      </c>
      <c r="AC139" s="154">
        <f t="shared" si="58"/>
        <v>0.5714285714285714</v>
      </c>
      <c r="AD139" s="164" t="str">
        <f t="shared" si="58"/>
        <v>-</v>
      </c>
      <c r="AE139" s="154">
        <f t="shared" si="58"/>
        <v>0.15625</v>
      </c>
      <c r="AF139" s="154" t="str">
        <f t="shared" si="58"/>
        <v>-</v>
      </c>
      <c r="AG139" s="154" t="str">
        <f t="shared" si="58"/>
        <v>-</v>
      </c>
      <c r="AH139" s="154" t="str">
        <f t="shared" si="58"/>
        <v>-</v>
      </c>
      <c r="AI139" s="154" t="str">
        <f t="shared" si="58"/>
        <v>-</v>
      </c>
      <c r="AJ139" s="154">
        <f t="shared" si="58"/>
        <v>0.2857142857142857</v>
      </c>
      <c r="AK139" s="164" t="str">
        <f t="shared" si="58"/>
        <v>-</v>
      </c>
      <c r="AO139" s="144">
        <v>2</v>
      </c>
      <c r="AP139" s="138" t="str">
        <f t="shared" ref="AP139:AR143" si="59">IF(AP132=0,"-",AP132/AP$137)</f>
        <v>-</v>
      </c>
      <c r="AQ139" s="138">
        <f t="shared" si="59"/>
        <v>0.33333333333333331</v>
      </c>
      <c r="AR139" s="179">
        <f t="shared" si="59"/>
        <v>0.33333333333333331</v>
      </c>
      <c r="AS139" s="138" t="str">
        <f t="shared" ref="AS139:CQ139" si="60">IF(AS132=0,"-",AS132/AS$137)</f>
        <v>-</v>
      </c>
      <c r="AT139" s="138" t="str">
        <f t="shared" si="60"/>
        <v>-</v>
      </c>
      <c r="AU139" s="179" t="str">
        <f t="shared" si="60"/>
        <v>-</v>
      </c>
      <c r="AV139" s="138" t="str">
        <f t="shared" si="60"/>
        <v>-</v>
      </c>
      <c r="AW139" s="138" t="str">
        <f t="shared" si="60"/>
        <v>-</v>
      </c>
      <c r="AX139" s="179" t="str">
        <f t="shared" si="60"/>
        <v>-</v>
      </c>
      <c r="AY139" s="138" t="str">
        <f t="shared" si="60"/>
        <v>-</v>
      </c>
      <c r="AZ139" s="138" t="str">
        <f t="shared" si="60"/>
        <v>-</v>
      </c>
      <c r="BA139" s="179" t="str">
        <f t="shared" si="60"/>
        <v>-</v>
      </c>
      <c r="BB139" s="138" t="str">
        <f t="shared" si="60"/>
        <v>-</v>
      </c>
      <c r="BC139" s="138">
        <f t="shared" si="60"/>
        <v>0.5</v>
      </c>
      <c r="BD139" s="179" t="str">
        <f t="shared" si="60"/>
        <v>-</v>
      </c>
      <c r="BE139" s="138">
        <f t="shared" si="60"/>
        <v>1</v>
      </c>
      <c r="BF139" s="138">
        <f t="shared" si="60"/>
        <v>0.16666666666666666</v>
      </c>
      <c r="BG139" s="179" t="str">
        <f t="shared" si="60"/>
        <v>-</v>
      </c>
      <c r="BH139" s="138" t="str">
        <f t="shared" si="60"/>
        <v>-</v>
      </c>
      <c r="BI139" s="138">
        <f t="shared" si="60"/>
        <v>0.25</v>
      </c>
      <c r="BJ139" s="179" t="str">
        <f t="shared" si="60"/>
        <v>-</v>
      </c>
      <c r="BK139" s="138" t="str">
        <f t="shared" si="60"/>
        <v>-</v>
      </c>
      <c r="BL139" s="138">
        <f t="shared" si="60"/>
        <v>0.5</v>
      </c>
      <c r="BM139" s="179" t="str">
        <f t="shared" si="60"/>
        <v>-</v>
      </c>
      <c r="BN139" s="138" t="str">
        <f t="shared" si="60"/>
        <v>-</v>
      </c>
      <c r="BO139" s="138">
        <f t="shared" si="60"/>
        <v>0.25</v>
      </c>
      <c r="BP139" s="179" t="str">
        <f t="shared" si="60"/>
        <v>-</v>
      </c>
      <c r="BQ139" s="138" t="str">
        <f t="shared" si="60"/>
        <v>-</v>
      </c>
      <c r="BR139" s="138">
        <f t="shared" si="60"/>
        <v>0.1</v>
      </c>
      <c r="BS139" s="179" t="str">
        <f t="shared" si="60"/>
        <v>-</v>
      </c>
      <c r="BT139" s="138" t="str">
        <f t="shared" si="60"/>
        <v>-</v>
      </c>
      <c r="BU139" s="138" t="str">
        <f t="shared" si="60"/>
        <v>-</v>
      </c>
      <c r="BV139" s="179" t="str">
        <f t="shared" si="60"/>
        <v>-</v>
      </c>
      <c r="BW139" s="138">
        <f t="shared" si="60"/>
        <v>0.2</v>
      </c>
      <c r="BX139" s="138">
        <f t="shared" si="60"/>
        <v>0.33333333333333331</v>
      </c>
      <c r="BY139" s="179">
        <f t="shared" si="60"/>
        <v>0.33333333333333331</v>
      </c>
      <c r="BZ139" s="138" t="str">
        <f t="shared" si="60"/>
        <v>-</v>
      </c>
      <c r="CA139" s="138">
        <f t="shared" si="60"/>
        <v>0.4</v>
      </c>
      <c r="CB139" s="179" t="str">
        <f t="shared" si="60"/>
        <v>-</v>
      </c>
      <c r="CC139" s="138" t="str">
        <f t="shared" si="60"/>
        <v>-</v>
      </c>
      <c r="CD139" s="138">
        <f t="shared" si="60"/>
        <v>0.5</v>
      </c>
      <c r="CE139" s="179" t="str">
        <f t="shared" si="60"/>
        <v>-</v>
      </c>
      <c r="CF139" s="138" t="str">
        <f t="shared" si="60"/>
        <v>-</v>
      </c>
      <c r="CG139" s="138" t="str">
        <f t="shared" si="60"/>
        <v>-</v>
      </c>
      <c r="CH139" s="179" t="str">
        <f t="shared" si="60"/>
        <v>-</v>
      </c>
      <c r="CI139" s="138" t="str">
        <f t="shared" si="60"/>
        <v>-</v>
      </c>
      <c r="CJ139" s="138" t="str">
        <f t="shared" si="60"/>
        <v>-</v>
      </c>
      <c r="CK139" s="179" t="str">
        <f t="shared" si="60"/>
        <v>-</v>
      </c>
      <c r="CL139" s="138" t="str">
        <f t="shared" si="60"/>
        <v>-</v>
      </c>
      <c r="CM139" s="138" t="str">
        <f t="shared" si="60"/>
        <v>-</v>
      </c>
      <c r="CN139" s="179" t="str">
        <f t="shared" si="60"/>
        <v>-</v>
      </c>
      <c r="CO139" s="138" t="str">
        <f t="shared" si="60"/>
        <v>-</v>
      </c>
      <c r="CP139" s="138" t="str">
        <f t="shared" si="60"/>
        <v>-</v>
      </c>
      <c r="CQ139" s="179" t="str">
        <f t="shared" si="60"/>
        <v>-</v>
      </c>
    </row>
    <row r="140" spans="1:149" x14ac:dyDescent="0.35">
      <c r="I140" s="144">
        <v>3</v>
      </c>
      <c r="J140" s="154">
        <f t="shared" ref="J140:AK140" si="61">IF(J133=0,"-",J133/J$136)</f>
        <v>0.40625</v>
      </c>
      <c r="K140" s="154">
        <f t="shared" si="61"/>
        <v>0.4375</v>
      </c>
      <c r="L140" s="154">
        <f t="shared" si="61"/>
        <v>0.33333333333333331</v>
      </c>
      <c r="M140" s="279" t="str">
        <f t="shared" si="61"/>
        <v>-</v>
      </c>
      <c r="N140" s="154" t="str">
        <f t="shared" si="61"/>
        <v>-</v>
      </c>
      <c r="O140" s="154">
        <f t="shared" si="61"/>
        <v>0.42857142857142855</v>
      </c>
      <c r="P140" s="164">
        <f t="shared" si="61"/>
        <v>1</v>
      </c>
      <c r="Q140" s="154" t="str">
        <f t="shared" si="61"/>
        <v>-</v>
      </c>
      <c r="R140" s="154" t="str">
        <f t="shared" si="61"/>
        <v>-</v>
      </c>
      <c r="S140" s="154" t="str">
        <f t="shared" si="61"/>
        <v>-</v>
      </c>
      <c r="T140" s="154" t="str">
        <f t="shared" si="61"/>
        <v>-</v>
      </c>
      <c r="U140" s="154" t="str">
        <f t="shared" si="61"/>
        <v>-</v>
      </c>
      <c r="V140" s="154" t="str">
        <f t="shared" si="61"/>
        <v>-</v>
      </c>
      <c r="W140" s="164" t="str">
        <f t="shared" si="61"/>
        <v>-</v>
      </c>
      <c r="X140" s="154">
        <f t="shared" si="61"/>
        <v>0.1875</v>
      </c>
      <c r="Y140" s="154" t="str">
        <f t="shared" si="61"/>
        <v>-</v>
      </c>
      <c r="Z140" s="154">
        <f t="shared" si="61"/>
        <v>0.2</v>
      </c>
      <c r="AA140" s="154">
        <f t="shared" si="61"/>
        <v>0.2</v>
      </c>
      <c r="AB140" s="154" t="str">
        <f t="shared" si="61"/>
        <v>-</v>
      </c>
      <c r="AC140" s="154" t="str">
        <f t="shared" si="61"/>
        <v>-</v>
      </c>
      <c r="AD140" s="164" t="str">
        <f t="shared" si="61"/>
        <v>-</v>
      </c>
      <c r="AE140" s="154" t="str">
        <f t="shared" si="61"/>
        <v>-</v>
      </c>
      <c r="AF140" s="154" t="str">
        <f t="shared" si="61"/>
        <v>-</v>
      </c>
      <c r="AG140" s="154" t="str">
        <f t="shared" si="61"/>
        <v>-</v>
      </c>
      <c r="AH140" s="154" t="str">
        <f t="shared" si="61"/>
        <v>-</v>
      </c>
      <c r="AI140" s="154" t="str">
        <f t="shared" si="61"/>
        <v>-</v>
      </c>
      <c r="AJ140" s="154">
        <f t="shared" si="61"/>
        <v>0.14285714285714285</v>
      </c>
      <c r="AK140" s="164" t="str">
        <f t="shared" si="61"/>
        <v>-</v>
      </c>
      <c r="AO140" s="144">
        <v>3</v>
      </c>
      <c r="AP140" s="138">
        <f t="shared" si="59"/>
        <v>0.25</v>
      </c>
      <c r="AQ140" s="138" t="str">
        <f t="shared" si="59"/>
        <v>-</v>
      </c>
      <c r="AR140" s="179">
        <f t="shared" si="59"/>
        <v>0.33333333333333331</v>
      </c>
      <c r="AS140" s="138" t="str">
        <f t="shared" ref="AS140:CQ140" si="62">IF(AS133=0,"-",AS133/AS$137)</f>
        <v>-</v>
      </c>
      <c r="AT140" s="138" t="str">
        <f t="shared" si="62"/>
        <v>-</v>
      </c>
      <c r="AU140" s="179" t="str">
        <f t="shared" si="62"/>
        <v>-</v>
      </c>
      <c r="AV140" s="138" t="str">
        <f t="shared" si="62"/>
        <v>-</v>
      </c>
      <c r="AW140" s="138" t="str">
        <f t="shared" si="62"/>
        <v>-</v>
      </c>
      <c r="AX140" s="179" t="str">
        <f t="shared" si="62"/>
        <v>-</v>
      </c>
      <c r="AY140" s="138" t="str">
        <f t="shared" si="62"/>
        <v>-</v>
      </c>
      <c r="AZ140" s="138" t="str">
        <f t="shared" si="62"/>
        <v>-</v>
      </c>
      <c r="BA140" s="179" t="str">
        <f t="shared" si="62"/>
        <v>-</v>
      </c>
      <c r="BB140" s="138" t="str">
        <f t="shared" si="62"/>
        <v>-</v>
      </c>
      <c r="BC140" s="138">
        <f t="shared" si="62"/>
        <v>0.5</v>
      </c>
      <c r="BD140" s="179" t="str">
        <f t="shared" si="62"/>
        <v>-</v>
      </c>
      <c r="BE140" s="138" t="str">
        <f t="shared" si="62"/>
        <v>-</v>
      </c>
      <c r="BF140" s="138">
        <f t="shared" si="62"/>
        <v>0.33333333333333331</v>
      </c>
      <c r="BG140" s="179" t="str">
        <f t="shared" si="62"/>
        <v>-</v>
      </c>
      <c r="BH140" s="138" t="str">
        <f t="shared" si="62"/>
        <v>-</v>
      </c>
      <c r="BI140" s="138">
        <f t="shared" si="62"/>
        <v>0.5</v>
      </c>
      <c r="BJ140" s="179" t="str">
        <f t="shared" si="62"/>
        <v>-</v>
      </c>
      <c r="BK140" s="138" t="str">
        <f t="shared" si="62"/>
        <v>-</v>
      </c>
      <c r="BL140" s="138" t="str">
        <f t="shared" si="62"/>
        <v>-</v>
      </c>
      <c r="BM140" s="179" t="str">
        <f t="shared" si="62"/>
        <v>-</v>
      </c>
      <c r="BN140" s="138" t="str">
        <f t="shared" si="62"/>
        <v>-</v>
      </c>
      <c r="BO140" s="138" t="str">
        <f t="shared" si="62"/>
        <v>-</v>
      </c>
      <c r="BP140" s="179" t="str">
        <f t="shared" si="62"/>
        <v>-</v>
      </c>
      <c r="BQ140" s="138">
        <f t="shared" si="62"/>
        <v>1</v>
      </c>
      <c r="BR140" s="138">
        <f t="shared" si="62"/>
        <v>0.1</v>
      </c>
      <c r="BS140" s="179" t="str">
        <f t="shared" si="62"/>
        <v>-</v>
      </c>
      <c r="BT140" s="138" t="str">
        <f t="shared" si="62"/>
        <v>-</v>
      </c>
      <c r="BU140" s="138" t="str">
        <f t="shared" si="62"/>
        <v>-</v>
      </c>
      <c r="BV140" s="179" t="str">
        <f t="shared" si="62"/>
        <v>-</v>
      </c>
      <c r="BW140" s="138" t="str">
        <f t="shared" si="62"/>
        <v>-</v>
      </c>
      <c r="BX140" s="138">
        <f t="shared" si="62"/>
        <v>0.22222222222222221</v>
      </c>
      <c r="BY140" s="179" t="str">
        <f t="shared" si="62"/>
        <v>-</v>
      </c>
      <c r="BZ140" s="138" t="str">
        <f t="shared" si="62"/>
        <v>-</v>
      </c>
      <c r="CA140" s="138" t="str">
        <f t="shared" si="62"/>
        <v>-</v>
      </c>
      <c r="CB140" s="179" t="str">
        <f t="shared" si="62"/>
        <v>-</v>
      </c>
      <c r="CC140" s="138" t="str">
        <f t="shared" si="62"/>
        <v>-</v>
      </c>
      <c r="CD140" s="138">
        <f t="shared" si="62"/>
        <v>0.16666666666666666</v>
      </c>
      <c r="CE140" s="179" t="str">
        <f t="shared" si="62"/>
        <v>-</v>
      </c>
      <c r="CF140" s="138" t="str">
        <f t="shared" si="62"/>
        <v>-</v>
      </c>
      <c r="CG140" s="138" t="str">
        <f t="shared" si="62"/>
        <v>-</v>
      </c>
      <c r="CH140" s="179" t="str">
        <f t="shared" si="62"/>
        <v>-</v>
      </c>
      <c r="CI140" s="138" t="str">
        <f t="shared" si="62"/>
        <v>-</v>
      </c>
      <c r="CJ140" s="138" t="str">
        <f t="shared" si="62"/>
        <v>-</v>
      </c>
      <c r="CK140" s="179" t="str">
        <f t="shared" si="62"/>
        <v>-</v>
      </c>
      <c r="CL140" s="138" t="str">
        <f t="shared" si="62"/>
        <v>-</v>
      </c>
      <c r="CM140" s="138" t="str">
        <f t="shared" si="62"/>
        <v>-</v>
      </c>
      <c r="CN140" s="179" t="str">
        <f t="shared" si="62"/>
        <v>-</v>
      </c>
      <c r="CO140" s="138" t="str">
        <f t="shared" si="62"/>
        <v>-</v>
      </c>
      <c r="CP140" s="138" t="str">
        <f t="shared" si="62"/>
        <v>-</v>
      </c>
      <c r="CQ140" s="179" t="str">
        <f t="shared" si="62"/>
        <v>-</v>
      </c>
    </row>
    <row r="141" spans="1:149" x14ac:dyDescent="0.35">
      <c r="I141" s="146">
        <v>4</v>
      </c>
      <c r="J141" s="155">
        <f t="shared" ref="J141:AK141" si="63">IF(J134=0,"-",J134/J$136)</f>
        <v>0.5</v>
      </c>
      <c r="K141" s="155">
        <f t="shared" si="63"/>
        <v>0.4375</v>
      </c>
      <c r="L141" s="155">
        <f t="shared" si="63"/>
        <v>0.66666666666666663</v>
      </c>
      <c r="M141" s="280" t="str">
        <f t="shared" si="63"/>
        <v>-</v>
      </c>
      <c r="N141" s="155" t="str">
        <f t="shared" si="63"/>
        <v>-</v>
      </c>
      <c r="O141" s="155">
        <f t="shared" si="63"/>
        <v>0.2857142857142857</v>
      </c>
      <c r="P141" s="166" t="str">
        <f t="shared" si="63"/>
        <v>-</v>
      </c>
      <c r="Q141" s="155" t="str">
        <f t="shared" si="63"/>
        <v>-</v>
      </c>
      <c r="R141" s="155" t="str">
        <f t="shared" si="63"/>
        <v>-</v>
      </c>
      <c r="S141" s="155" t="str">
        <f t="shared" si="63"/>
        <v>-</v>
      </c>
      <c r="T141" s="155" t="str">
        <f t="shared" si="63"/>
        <v>-</v>
      </c>
      <c r="U141" s="155" t="str">
        <f t="shared" si="63"/>
        <v>-</v>
      </c>
      <c r="V141" s="155">
        <f t="shared" si="63"/>
        <v>0.14285714285714285</v>
      </c>
      <c r="W141" s="166" t="str">
        <f t="shared" si="63"/>
        <v>-</v>
      </c>
      <c r="X141" s="155">
        <f t="shared" si="63"/>
        <v>0.15625</v>
      </c>
      <c r="Y141" s="155" t="str">
        <f t="shared" si="63"/>
        <v>-</v>
      </c>
      <c r="Z141" s="155" t="str">
        <f t="shared" si="63"/>
        <v>-</v>
      </c>
      <c r="AA141" s="155" t="str">
        <f t="shared" si="63"/>
        <v>-</v>
      </c>
      <c r="AB141" s="155" t="str">
        <f t="shared" si="63"/>
        <v>-</v>
      </c>
      <c r="AC141" s="155">
        <f t="shared" si="63"/>
        <v>0.42857142857142855</v>
      </c>
      <c r="AD141" s="166" t="str">
        <f t="shared" si="63"/>
        <v>-</v>
      </c>
      <c r="AE141" s="155">
        <f t="shared" si="63"/>
        <v>3.125E-2</v>
      </c>
      <c r="AF141" s="155" t="str">
        <f t="shared" si="63"/>
        <v>-</v>
      </c>
      <c r="AG141" s="155" t="str">
        <f t="shared" si="63"/>
        <v>-</v>
      </c>
      <c r="AH141" s="155" t="str">
        <f t="shared" si="63"/>
        <v>-</v>
      </c>
      <c r="AI141" s="155" t="str">
        <f t="shared" si="63"/>
        <v>-</v>
      </c>
      <c r="AJ141" s="155" t="str">
        <f t="shared" si="63"/>
        <v>-</v>
      </c>
      <c r="AK141" s="166" t="str">
        <f t="shared" si="63"/>
        <v>-</v>
      </c>
      <c r="AO141" s="144">
        <v>4</v>
      </c>
      <c r="AP141" s="154" t="str">
        <f t="shared" si="59"/>
        <v>-</v>
      </c>
      <c r="AQ141" s="154">
        <f t="shared" si="59"/>
        <v>0.1111111111111111</v>
      </c>
      <c r="AR141" s="180" t="str">
        <f t="shared" si="59"/>
        <v>-</v>
      </c>
      <c r="AS141" s="154" t="str">
        <f t="shared" ref="AS141:CQ141" si="64">IF(AS134=0,"-",AS134/AS$137)</f>
        <v>-</v>
      </c>
      <c r="AT141" s="154" t="str">
        <f t="shared" si="64"/>
        <v>-</v>
      </c>
      <c r="AU141" s="180" t="str">
        <f t="shared" si="64"/>
        <v>-</v>
      </c>
      <c r="AV141" s="154" t="str">
        <f t="shared" si="64"/>
        <v>-</v>
      </c>
      <c r="AW141" s="154" t="str">
        <f t="shared" si="64"/>
        <v>-</v>
      </c>
      <c r="AX141" s="180" t="str">
        <f t="shared" si="64"/>
        <v>-</v>
      </c>
      <c r="AY141" s="154" t="str">
        <f t="shared" si="64"/>
        <v>-</v>
      </c>
      <c r="AZ141" s="154" t="str">
        <f t="shared" si="64"/>
        <v>-</v>
      </c>
      <c r="BA141" s="180" t="str">
        <f t="shared" si="64"/>
        <v>-</v>
      </c>
      <c r="BB141" s="154" t="str">
        <f t="shared" si="64"/>
        <v>-</v>
      </c>
      <c r="BC141" s="154" t="str">
        <f t="shared" si="64"/>
        <v>-</v>
      </c>
      <c r="BD141" s="180" t="str">
        <f t="shared" si="64"/>
        <v>-</v>
      </c>
      <c r="BE141" s="154" t="str">
        <f t="shared" si="64"/>
        <v>-</v>
      </c>
      <c r="BF141" s="154" t="str">
        <f t="shared" si="64"/>
        <v>-</v>
      </c>
      <c r="BG141" s="180" t="str">
        <f t="shared" si="64"/>
        <v>-</v>
      </c>
      <c r="BH141" s="154" t="str">
        <f t="shared" si="64"/>
        <v>-</v>
      </c>
      <c r="BI141" s="154" t="str">
        <f t="shared" si="64"/>
        <v>-</v>
      </c>
      <c r="BJ141" s="180" t="str">
        <f t="shared" si="64"/>
        <v>-</v>
      </c>
      <c r="BK141" s="154" t="str">
        <f t="shared" si="64"/>
        <v>-</v>
      </c>
      <c r="BL141" s="154" t="str">
        <f t="shared" si="64"/>
        <v>-</v>
      </c>
      <c r="BM141" s="180" t="str">
        <f t="shared" si="64"/>
        <v>-</v>
      </c>
      <c r="BN141" s="154" t="str">
        <f t="shared" si="64"/>
        <v>-</v>
      </c>
      <c r="BO141" s="154" t="str">
        <f t="shared" si="64"/>
        <v>-</v>
      </c>
      <c r="BP141" s="180" t="str">
        <f t="shared" si="64"/>
        <v>-</v>
      </c>
      <c r="BQ141" s="154" t="str">
        <f t="shared" si="64"/>
        <v>-</v>
      </c>
      <c r="BR141" s="154">
        <f t="shared" si="64"/>
        <v>0.3</v>
      </c>
      <c r="BS141" s="180" t="str">
        <f t="shared" si="64"/>
        <v>-</v>
      </c>
      <c r="BT141" s="154" t="str">
        <f t="shared" si="64"/>
        <v>-</v>
      </c>
      <c r="BU141" s="154" t="str">
        <f t="shared" si="64"/>
        <v>-</v>
      </c>
      <c r="BV141" s="180" t="str">
        <f t="shared" si="64"/>
        <v>-</v>
      </c>
      <c r="BW141" s="154">
        <f t="shared" si="64"/>
        <v>0.2</v>
      </c>
      <c r="BX141" s="154">
        <f t="shared" si="64"/>
        <v>0.33333333333333331</v>
      </c>
      <c r="BY141" s="180">
        <f t="shared" si="64"/>
        <v>0.66666666666666663</v>
      </c>
      <c r="BZ141" s="154" t="str">
        <f t="shared" si="64"/>
        <v>-</v>
      </c>
      <c r="CA141" s="154">
        <f t="shared" si="64"/>
        <v>0.2</v>
      </c>
      <c r="CB141" s="180">
        <f t="shared" si="64"/>
        <v>0.5</v>
      </c>
      <c r="CC141" s="154" t="str">
        <f t="shared" si="64"/>
        <v>-</v>
      </c>
      <c r="CD141" s="154" t="str">
        <f t="shared" si="64"/>
        <v>-</v>
      </c>
      <c r="CE141" s="180" t="str">
        <f t="shared" si="64"/>
        <v>-</v>
      </c>
      <c r="CF141" s="154" t="str">
        <f t="shared" si="64"/>
        <v>-</v>
      </c>
      <c r="CG141" s="154">
        <f t="shared" si="64"/>
        <v>0.1111111111111111</v>
      </c>
      <c r="CH141" s="180">
        <f t="shared" si="64"/>
        <v>0.5</v>
      </c>
      <c r="CI141" s="154" t="str">
        <f t="shared" si="64"/>
        <v>-</v>
      </c>
      <c r="CJ141" s="154" t="str">
        <f t="shared" si="64"/>
        <v>-</v>
      </c>
      <c r="CK141" s="180">
        <f t="shared" si="64"/>
        <v>0.5</v>
      </c>
      <c r="CL141" s="154" t="str">
        <f t="shared" si="64"/>
        <v>-</v>
      </c>
      <c r="CM141" s="154" t="str">
        <f t="shared" si="64"/>
        <v>-</v>
      </c>
      <c r="CN141" s="180" t="str">
        <f t="shared" si="64"/>
        <v>-</v>
      </c>
      <c r="CO141" s="154" t="str">
        <f t="shared" si="64"/>
        <v>-</v>
      </c>
      <c r="CP141" s="154" t="str">
        <f t="shared" si="64"/>
        <v>-</v>
      </c>
      <c r="CQ141" s="180" t="str">
        <f t="shared" si="64"/>
        <v>-</v>
      </c>
    </row>
    <row r="142" spans="1:149" ht="15" thickBot="1" x14ac:dyDescent="0.4">
      <c r="I142" s="145" t="s">
        <v>663</v>
      </c>
      <c r="J142" s="175">
        <f>SUM(J139:J141)</f>
        <v>1</v>
      </c>
      <c r="K142" s="176">
        <f t="shared" ref="K142:AK142" si="65">SUM(K139:K141)</f>
        <v>0.875</v>
      </c>
      <c r="L142" s="176">
        <f t="shared" si="65"/>
        <v>1</v>
      </c>
      <c r="M142" s="281">
        <f t="shared" si="65"/>
        <v>0.2</v>
      </c>
      <c r="N142" s="176">
        <f t="shared" si="65"/>
        <v>0.4</v>
      </c>
      <c r="O142" s="176">
        <f t="shared" si="65"/>
        <v>0.99999999999999989</v>
      </c>
      <c r="P142" s="177">
        <f t="shared" si="65"/>
        <v>1</v>
      </c>
      <c r="Q142" s="175">
        <f t="shared" si="65"/>
        <v>9.375E-2</v>
      </c>
      <c r="R142" s="176">
        <f t="shared" si="65"/>
        <v>0</v>
      </c>
      <c r="S142" s="176">
        <f t="shared" si="65"/>
        <v>0</v>
      </c>
      <c r="T142" s="281">
        <f t="shared" si="65"/>
        <v>0</v>
      </c>
      <c r="U142" s="176">
        <f t="shared" si="65"/>
        <v>0</v>
      </c>
      <c r="V142" s="176">
        <f t="shared" si="65"/>
        <v>0.14285714285714285</v>
      </c>
      <c r="W142" s="177">
        <f t="shared" si="65"/>
        <v>0</v>
      </c>
      <c r="X142" s="175">
        <f t="shared" si="65"/>
        <v>0.9375</v>
      </c>
      <c r="Y142" s="176">
        <f t="shared" si="65"/>
        <v>0.25</v>
      </c>
      <c r="Z142" s="176">
        <f t="shared" si="65"/>
        <v>0.4</v>
      </c>
      <c r="AA142" s="281">
        <f t="shared" si="65"/>
        <v>0.2</v>
      </c>
      <c r="AB142" s="176">
        <f t="shared" si="65"/>
        <v>0.2</v>
      </c>
      <c r="AC142" s="176">
        <f t="shared" si="65"/>
        <v>1</v>
      </c>
      <c r="AD142" s="177">
        <f t="shared" si="65"/>
        <v>0</v>
      </c>
      <c r="AE142" s="175">
        <f t="shared" si="65"/>
        <v>0.1875</v>
      </c>
      <c r="AF142" s="176">
        <f t="shared" si="65"/>
        <v>0</v>
      </c>
      <c r="AG142" s="176">
        <f t="shared" si="65"/>
        <v>0</v>
      </c>
      <c r="AH142" s="176">
        <f t="shared" si="65"/>
        <v>0</v>
      </c>
      <c r="AI142" s="176">
        <f t="shared" si="65"/>
        <v>0</v>
      </c>
      <c r="AJ142" s="176">
        <f t="shared" si="65"/>
        <v>0.42857142857142855</v>
      </c>
      <c r="AK142" s="177">
        <f t="shared" si="65"/>
        <v>0</v>
      </c>
      <c r="AO142" s="146">
        <v>5</v>
      </c>
      <c r="AP142" s="155" t="str">
        <f t="shared" si="59"/>
        <v>-</v>
      </c>
      <c r="AQ142" s="155">
        <f t="shared" si="59"/>
        <v>0.1111111111111111</v>
      </c>
      <c r="AR142" s="215" t="str">
        <f t="shared" si="59"/>
        <v>-</v>
      </c>
      <c r="AS142" s="155">
        <f t="shared" ref="AS142:CQ142" si="66">IF(AS135=0,"-",AS135/AS$137)</f>
        <v>0.33333333333333331</v>
      </c>
      <c r="AT142" s="155" t="str">
        <f t="shared" si="66"/>
        <v>-</v>
      </c>
      <c r="AU142" s="215" t="str">
        <f t="shared" si="66"/>
        <v>-</v>
      </c>
      <c r="AV142" s="155" t="str">
        <f t="shared" si="66"/>
        <v>-</v>
      </c>
      <c r="AW142" s="155" t="str">
        <f t="shared" si="66"/>
        <v>-</v>
      </c>
      <c r="AX142" s="215" t="str">
        <f t="shared" si="66"/>
        <v>-</v>
      </c>
      <c r="AY142" s="155" t="str">
        <f t="shared" si="66"/>
        <v>-</v>
      </c>
      <c r="AZ142" s="155" t="str">
        <f t="shared" si="66"/>
        <v>-</v>
      </c>
      <c r="BA142" s="215" t="str">
        <f t="shared" si="66"/>
        <v>-</v>
      </c>
      <c r="BB142" s="155" t="str">
        <f t="shared" si="66"/>
        <v>-</v>
      </c>
      <c r="BC142" s="155" t="str">
        <f t="shared" si="66"/>
        <v>-</v>
      </c>
      <c r="BD142" s="215" t="str">
        <f t="shared" si="66"/>
        <v>-</v>
      </c>
      <c r="BE142" s="155" t="str">
        <f t="shared" si="66"/>
        <v>-</v>
      </c>
      <c r="BF142" s="155" t="str">
        <f t="shared" si="66"/>
        <v>-</v>
      </c>
      <c r="BG142" s="215" t="str">
        <f t="shared" si="66"/>
        <v>-</v>
      </c>
      <c r="BH142" s="155" t="str">
        <f t="shared" si="66"/>
        <v>-</v>
      </c>
      <c r="BI142" s="155" t="str">
        <f t="shared" si="66"/>
        <v>-</v>
      </c>
      <c r="BJ142" s="215" t="str">
        <f t="shared" si="66"/>
        <v>-</v>
      </c>
      <c r="BK142" s="155" t="str">
        <f t="shared" si="66"/>
        <v>-</v>
      </c>
      <c r="BL142" s="155" t="str">
        <f t="shared" si="66"/>
        <v>-</v>
      </c>
      <c r="BM142" s="215" t="str">
        <f t="shared" si="66"/>
        <v>-</v>
      </c>
      <c r="BN142" s="155" t="str">
        <f t="shared" si="66"/>
        <v>-</v>
      </c>
      <c r="BO142" s="155">
        <f t="shared" si="66"/>
        <v>0.25</v>
      </c>
      <c r="BP142" s="215" t="str">
        <f t="shared" si="66"/>
        <v>-</v>
      </c>
      <c r="BQ142" s="155" t="str">
        <f t="shared" si="66"/>
        <v>-</v>
      </c>
      <c r="BR142" s="155">
        <f t="shared" si="66"/>
        <v>0.1</v>
      </c>
      <c r="BS142" s="215">
        <f t="shared" si="66"/>
        <v>0.33333333333333331</v>
      </c>
      <c r="BT142" s="155" t="str">
        <f t="shared" si="66"/>
        <v>-</v>
      </c>
      <c r="BU142" s="155" t="str">
        <f t="shared" si="66"/>
        <v>-</v>
      </c>
      <c r="BV142" s="215" t="str">
        <f t="shared" si="66"/>
        <v>-</v>
      </c>
      <c r="BW142" s="155" t="str">
        <f t="shared" si="66"/>
        <v>-</v>
      </c>
      <c r="BX142" s="155">
        <f t="shared" si="66"/>
        <v>0.1111111111111111</v>
      </c>
      <c r="BY142" s="215" t="str">
        <f t="shared" si="66"/>
        <v>-</v>
      </c>
      <c r="BZ142" s="155" t="str">
        <f t="shared" si="66"/>
        <v>-</v>
      </c>
      <c r="CA142" s="155" t="str">
        <f t="shared" si="66"/>
        <v>-</v>
      </c>
      <c r="CB142" s="215" t="str">
        <f t="shared" si="66"/>
        <v>-</v>
      </c>
      <c r="CC142" s="155" t="str">
        <f t="shared" si="66"/>
        <v>-</v>
      </c>
      <c r="CD142" s="155">
        <f t="shared" si="66"/>
        <v>0.16666666666666666</v>
      </c>
      <c r="CE142" s="215" t="str">
        <f t="shared" si="66"/>
        <v>-</v>
      </c>
      <c r="CF142" s="155" t="str">
        <f t="shared" si="66"/>
        <v>-</v>
      </c>
      <c r="CG142" s="155">
        <f t="shared" si="66"/>
        <v>0.55555555555555558</v>
      </c>
      <c r="CH142" s="215" t="str">
        <f t="shared" si="66"/>
        <v>-</v>
      </c>
      <c r="CI142" s="155" t="str">
        <f t="shared" si="66"/>
        <v>-</v>
      </c>
      <c r="CJ142" s="155" t="str">
        <f t="shared" si="66"/>
        <v>-</v>
      </c>
      <c r="CK142" s="215" t="str">
        <f t="shared" si="66"/>
        <v>-</v>
      </c>
      <c r="CL142" s="155" t="str">
        <f t="shared" si="66"/>
        <v>-</v>
      </c>
      <c r="CM142" s="155" t="str">
        <f t="shared" si="66"/>
        <v>-</v>
      </c>
      <c r="CN142" s="215" t="str">
        <f t="shared" si="66"/>
        <v>-</v>
      </c>
      <c r="CO142" s="155" t="str">
        <f t="shared" si="66"/>
        <v>-</v>
      </c>
      <c r="CP142" s="155" t="str">
        <f t="shared" si="66"/>
        <v>-</v>
      </c>
      <c r="CQ142" s="215" t="str">
        <f t="shared" si="66"/>
        <v>-</v>
      </c>
    </row>
    <row r="143" spans="1:149" ht="15" thickTop="1" x14ac:dyDescent="0.35">
      <c r="I143" s="233" t="s">
        <v>664</v>
      </c>
      <c r="J143" s="223" t="str">
        <f>IF(J130=0,"-",J130/J136)</f>
        <v>-</v>
      </c>
      <c r="K143" s="223">
        <f t="shared" ref="K143:AK143" si="67">IF(K130=0,"-",K130/K136)</f>
        <v>6.25E-2</v>
      </c>
      <c r="L143" s="223" t="str">
        <f t="shared" si="67"/>
        <v>-</v>
      </c>
      <c r="M143" s="282">
        <f t="shared" si="67"/>
        <v>0.6</v>
      </c>
      <c r="N143" s="223" t="str">
        <f t="shared" si="67"/>
        <v>-</v>
      </c>
      <c r="O143" s="223" t="str">
        <f t="shared" si="67"/>
        <v>-</v>
      </c>
      <c r="P143" s="234" t="str">
        <f t="shared" si="67"/>
        <v>-</v>
      </c>
      <c r="Q143" s="223" t="str">
        <f>IF(Q130=0,"-",Q130/Q136)</f>
        <v>-</v>
      </c>
      <c r="R143" s="223" t="str">
        <f t="shared" si="67"/>
        <v>-</v>
      </c>
      <c r="S143" s="223" t="str">
        <f t="shared" si="67"/>
        <v>-</v>
      </c>
      <c r="T143" s="223" t="str">
        <f t="shared" si="67"/>
        <v>-</v>
      </c>
      <c r="U143" s="223">
        <f t="shared" si="67"/>
        <v>1</v>
      </c>
      <c r="V143" s="223">
        <f t="shared" si="67"/>
        <v>0.14285714285714285</v>
      </c>
      <c r="W143" s="234" t="str">
        <f t="shared" si="67"/>
        <v>-</v>
      </c>
      <c r="X143" s="223" t="str">
        <f>IF(X130=0,"-",X130/X136)</f>
        <v>-</v>
      </c>
      <c r="Y143" s="223">
        <f t="shared" si="67"/>
        <v>0.4375</v>
      </c>
      <c r="Z143" s="223" t="str">
        <f t="shared" si="67"/>
        <v>-</v>
      </c>
      <c r="AA143" s="282">
        <f t="shared" si="67"/>
        <v>0.2</v>
      </c>
      <c r="AB143" s="223">
        <f t="shared" si="67"/>
        <v>0.2</v>
      </c>
      <c r="AC143" s="223" t="str">
        <f t="shared" si="67"/>
        <v>-</v>
      </c>
      <c r="AD143" s="234" t="str">
        <f t="shared" si="67"/>
        <v>-</v>
      </c>
      <c r="AE143" s="223" t="str">
        <f>IF(AE130=0,"-",AE130/AE136)</f>
        <v>-</v>
      </c>
      <c r="AF143" s="223">
        <f t="shared" si="67"/>
        <v>6.25E-2</v>
      </c>
      <c r="AG143" s="223">
        <f t="shared" si="67"/>
        <v>1</v>
      </c>
      <c r="AH143" s="223">
        <f t="shared" si="67"/>
        <v>0.8</v>
      </c>
      <c r="AI143" s="223">
        <f t="shared" si="67"/>
        <v>1</v>
      </c>
      <c r="AJ143" s="223" t="str">
        <f t="shared" si="67"/>
        <v>-</v>
      </c>
      <c r="AK143" s="234" t="str">
        <f t="shared" si="67"/>
        <v>-</v>
      </c>
      <c r="AO143" s="146">
        <v>6</v>
      </c>
      <c r="AP143" s="155">
        <f t="shared" si="59"/>
        <v>0.75</v>
      </c>
      <c r="AQ143" s="155" t="str">
        <f t="shared" si="59"/>
        <v>-</v>
      </c>
      <c r="AR143" s="215" t="str">
        <f t="shared" si="59"/>
        <v>-</v>
      </c>
      <c r="AS143" s="155" t="str">
        <f t="shared" ref="AS143:CQ143" si="68">IF(AS136=0,"-",AS136/AS$137)</f>
        <v>-</v>
      </c>
      <c r="AT143" s="155" t="str">
        <f t="shared" si="68"/>
        <v>-</v>
      </c>
      <c r="AU143" s="215" t="str">
        <f t="shared" si="68"/>
        <v>-</v>
      </c>
      <c r="AV143" s="155" t="str">
        <f t="shared" si="68"/>
        <v>-</v>
      </c>
      <c r="AW143" s="155" t="str">
        <f t="shared" si="68"/>
        <v>-</v>
      </c>
      <c r="AX143" s="215" t="str">
        <f t="shared" si="68"/>
        <v>-</v>
      </c>
      <c r="AY143" s="155" t="str">
        <f t="shared" si="68"/>
        <v>-</v>
      </c>
      <c r="AZ143" s="155" t="str">
        <f t="shared" si="68"/>
        <v>-</v>
      </c>
      <c r="BA143" s="215" t="str">
        <f t="shared" si="68"/>
        <v>-</v>
      </c>
      <c r="BB143" s="155" t="str">
        <f t="shared" si="68"/>
        <v>-</v>
      </c>
      <c r="BC143" s="155" t="str">
        <f t="shared" si="68"/>
        <v>-</v>
      </c>
      <c r="BD143" s="215" t="str">
        <f t="shared" si="68"/>
        <v>-</v>
      </c>
      <c r="BE143" s="155" t="str">
        <f t="shared" si="68"/>
        <v>-</v>
      </c>
      <c r="BF143" s="155" t="str">
        <f t="shared" si="68"/>
        <v>-</v>
      </c>
      <c r="BG143" s="215" t="str">
        <f t="shared" si="68"/>
        <v>-</v>
      </c>
      <c r="BH143" s="155" t="str">
        <f t="shared" si="68"/>
        <v>-</v>
      </c>
      <c r="BI143" s="155" t="str">
        <f t="shared" si="68"/>
        <v>-</v>
      </c>
      <c r="BJ143" s="215" t="str">
        <f t="shared" si="68"/>
        <v>-</v>
      </c>
      <c r="BK143" s="155" t="str">
        <f t="shared" si="68"/>
        <v>-</v>
      </c>
      <c r="BL143" s="155" t="str">
        <f t="shared" si="68"/>
        <v>-</v>
      </c>
      <c r="BM143" s="215" t="str">
        <f t="shared" si="68"/>
        <v>-</v>
      </c>
      <c r="BN143" s="155" t="str">
        <f t="shared" si="68"/>
        <v>-</v>
      </c>
      <c r="BO143" s="155" t="str">
        <f t="shared" si="68"/>
        <v>-</v>
      </c>
      <c r="BP143" s="215" t="str">
        <f t="shared" si="68"/>
        <v>-</v>
      </c>
      <c r="BQ143" s="155" t="str">
        <f t="shared" si="68"/>
        <v>-</v>
      </c>
      <c r="BR143" s="155">
        <f t="shared" si="68"/>
        <v>0.4</v>
      </c>
      <c r="BS143" s="215">
        <f t="shared" si="68"/>
        <v>0.66666666666666663</v>
      </c>
      <c r="BT143" s="155">
        <f t="shared" si="68"/>
        <v>1</v>
      </c>
      <c r="BU143" s="155">
        <f t="shared" si="68"/>
        <v>1</v>
      </c>
      <c r="BV143" s="215">
        <f t="shared" si="68"/>
        <v>1</v>
      </c>
      <c r="BW143" s="155">
        <f t="shared" si="68"/>
        <v>0.6</v>
      </c>
      <c r="BX143" s="155" t="str">
        <f t="shared" si="68"/>
        <v>-</v>
      </c>
      <c r="BY143" s="215" t="str">
        <f t="shared" si="68"/>
        <v>-</v>
      </c>
      <c r="BZ143" s="155">
        <f t="shared" si="68"/>
        <v>1</v>
      </c>
      <c r="CA143" s="155">
        <f t="shared" si="68"/>
        <v>0.2</v>
      </c>
      <c r="CB143" s="215">
        <f t="shared" si="68"/>
        <v>0.5</v>
      </c>
      <c r="CC143" s="155" t="str">
        <f t="shared" si="68"/>
        <v>-</v>
      </c>
      <c r="CD143" s="155" t="str">
        <f t="shared" si="68"/>
        <v>-</v>
      </c>
      <c r="CE143" s="215" t="str">
        <f t="shared" si="68"/>
        <v>-</v>
      </c>
      <c r="CF143" s="155" t="str">
        <f t="shared" si="68"/>
        <v>-</v>
      </c>
      <c r="CG143" s="155">
        <f t="shared" si="68"/>
        <v>0.33333333333333331</v>
      </c>
      <c r="CH143" s="215">
        <f t="shared" si="68"/>
        <v>0.5</v>
      </c>
      <c r="CI143" s="155">
        <f t="shared" si="68"/>
        <v>1</v>
      </c>
      <c r="CJ143" s="155">
        <f t="shared" si="68"/>
        <v>1</v>
      </c>
      <c r="CK143" s="215">
        <f t="shared" si="68"/>
        <v>0.5</v>
      </c>
      <c r="CL143" s="155" t="str">
        <f t="shared" si="68"/>
        <v>-</v>
      </c>
      <c r="CM143" s="155">
        <f t="shared" si="68"/>
        <v>1</v>
      </c>
      <c r="CN143" s="215" t="str">
        <f t="shared" si="68"/>
        <v>-</v>
      </c>
      <c r="CO143" s="155" t="str">
        <f t="shared" si="68"/>
        <v>-</v>
      </c>
      <c r="CP143" s="155">
        <f t="shared" si="68"/>
        <v>1</v>
      </c>
      <c r="CQ143" s="215">
        <f t="shared" si="68"/>
        <v>1</v>
      </c>
    </row>
    <row r="144" spans="1:149" ht="15" thickBot="1" x14ac:dyDescent="0.4">
      <c r="AO144" s="145" t="s">
        <v>671</v>
      </c>
      <c r="AP144" s="175">
        <f t="shared" ref="AP144:BU144" si="69">SUM(AP141:AP143)</f>
        <v>0.75</v>
      </c>
      <c r="AQ144" s="176">
        <f t="shared" si="69"/>
        <v>0.22222222222222221</v>
      </c>
      <c r="AR144" s="182">
        <f t="shared" si="69"/>
        <v>0</v>
      </c>
      <c r="AS144" s="175">
        <f t="shared" si="69"/>
        <v>0.33333333333333331</v>
      </c>
      <c r="AT144" s="176">
        <f t="shared" si="69"/>
        <v>0</v>
      </c>
      <c r="AU144" s="182">
        <f t="shared" si="69"/>
        <v>0</v>
      </c>
      <c r="AV144" s="175">
        <f t="shared" si="69"/>
        <v>0</v>
      </c>
      <c r="AW144" s="176">
        <f t="shared" si="69"/>
        <v>0</v>
      </c>
      <c r="AX144" s="182">
        <f t="shared" si="69"/>
        <v>0</v>
      </c>
      <c r="AY144" s="175">
        <f t="shared" si="69"/>
        <v>0</v>
      </c>
      <c r="AZ144" s="176">
        <f t="shared" si="69"/>
        <v>0</v>
      </c>
      <c r="BA144" s="182">
        <f t="shared" si="69"/>
        <v>0</v>
      </c>
      <c r="BB144" s="175">
        <f t="shared" si="69"/>
        <v>0</v>
      </c>
      <c r="BC144" s="176">
        <f t="shared" si="69"/>
        <v>0</v>
      </c>
      <c r="BD144" s="182">
        <f t="shared" si="69"/>
        <v>0</v>
      </c>
      <c r="BE144" s="175">
        <f t="shared" si="69"/>
        <v>0</v>
      </c>
      <c r="BF144" s="176">
        <f t="shared" si="69"/>
        <v>0</v>
      </c>
      <c r="BG144" s="182">
        <f t="shared" si="69"/>
        <v>0</v>
      </c>
      <c r="BH144" s="175">
        <f t="shared" si="69"/>
        <v>0</v>
      </c>
      <c r="BI144" s="176">
        <f t="shared" si="69"/>
        <v>0</v>
      </c>
      <c r="BJ144" s="182">
        <f t="shared" si="69"/>
        <v>0</v>
      </c>
      <c r="BK144" s="175">
        <f t="shared" si="69"/>
        <v>0</v>
      </c>
      <c r="BL144" s="176">
        <f t="shared" si="69"/>
        <v>0</v>
      </c>
      <c r="BM144" s="182">
        <f t="shared" si="69"/>
        <v>0</v>
      </c>
      <c r="BN144" s="175">
        <f t="shared" si="69"/>
        <v>0</v>
      </c>
      <c r="BO144" s="176">
        <f t="shared" si="69"/>
        <v>0.25</v>
      </c>
      <c r="BP144" s="182">
        <f t="shared" si="69"/>
        <v>0</v>
      </c>
      <c r="BQ144" s="175">
        <f t="shared" si="69"/>
        <v>0</v>
      </c>
      <c r="BR144" s="176">
        <f t="shared" si="69"/>
        <v>0.8</v>
      </c>
      <c r="BS144" s="182">
        <f t="shared" si="69"/>
        <v>1</v>
      </c>
      <c r="BT144" s="175">
        <f t="shared" si="69"/>
        <v>1</v>
      </c>
      <c r="BU144" s="176">
        <f t="shared" si="69"/>
        <v>1</v>
      </c>
      <c r="BV144" s="182">
        <f t="shared" ref="BV144:CQ144" si="70">SUM(BV141:BV143)</f>
        <v>1</v>
      </c>
      <c r="BW144" s="175">
        <f t="shared" si="70"/>
        <v>0.8</v>
      </c>
      <c r="BX144" s="176">
        <f t="shared" si="70"/>
        <v>0.44444444444444442</v>
      </c>
      <c r="BY144" s="182">
        <f t="shared" si="70"/>
        <v>0.66666666666666663</v>
      </c>
      <c r="BZ144" s="175">
        <f t="shared" si="70"/>
        <v>1</v>
      </c>
      <c r="CA144" s="176">
        <f t="shared" si="70"/>
        <v>0.4</v>
      </c>
      <c r="CB144" s="182">
        <f t="shared" si="70"/>
        <v>1</v>
      </c>
      <c r="CC144" s="175">
        <f t="shared" si="70"/>
        <v>0</v>
      </c>
      <c r="CD144" s="176">
        <f t="shared" si="70"/>
        <v>0.16666666666666666</v>
      </c>
      <c r="CE144" s="182">
        <f t="shared" si="70"/>
        <v>0</v>
      </c>
      <c r="CF144" s="175">
        <f t="shared" si="70"/>
        <v>0</v>
      </c>
      <c r="CG144" s="176">
        <f t="shared" si="70"/>
        <v>1</v>
      </c>
      <c r="CH144" s="182">
        <f t="shared" si="70"/>
        <v>1</v>
      </c>
      <c r="CI144" s="175">
        <f t="shared" si="70"/>
        <v>1</v>
      </c>
      <c r="CJ144" s="176">
        <f t="shared" si="70"/>
        <v>1</v>
      </c>
      <c r="CK144" s="182">
        <f t="shared" si="70"/>
        <v>1</v>
      </c>
      <c r="CL144" s="175">
        <f t="shared" si="70"/>
        <v>0</v>
      </c>
      <c r="CM144" s="176">
        <f t="shared" si="70"/>
        <v>1</v>
      </c>
      <c r="CN144" s="221">
        <f t="shared" si="70"/>
        <v>0</v>
      </c>
      <c r="CO144" s="175">
        <f t="shared" si="70"/>
        <v>0</v>
      </c>
      <c r="CP144" s="176">
        <f t="shared" si="70"/>
        <v>1</v>
      </c>
      <c r="CQ144" s="221">
        <f t="shared" si="70"/>
        <v>1</v>
      </c>
      <c r="CR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</row>
    <row r="145" spans="1:124" ht="15.5" thickTop="1" thickBot="1" x14ac:dyDescent="0.4">
      <c r="L145" s="352" t="s">
        <v>770</v>
      </c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O145" s="145" t="s">
        <v>672</v>
      </c>
      <c r="AP145" s="175" t="str">
        <f>AP138</f>
        <v>-</v>
      </c>
      <c r="AQ145" s="176">
        <f t="shared" ref="AQ145:CQ145" si="71">AQ138</f>
        <v>0.44444444444444442</v>
      </c>
      <c r="AR145" s="182">
        <f t="shared" si="71"/>
        <v>0.33333333333333331</v>
      </c>
      <c r="AS145" s="175">
        <f t="shared" si="71"/>
        <v>0.66666666666666663</v>
      </c>
      <c r="AT145" s="176" t="str">
        <f t="shared" si="71"/>
        <v>-</v>
      </c>
      <c r="AU145" s="182" t="str">
        <f t="shared" si="71"/>
        <v>-</v>
      </c>
      <c r="AV145" s="175" t="str">
        <f t="shared" si="71"/>
        <v>-</v>
      </c>
      <c r="AW145" s="176">
        <f t="shared" si="71"/>
        <v>1</v>
      </c>
      <c r="AX145" s="182" t="str">
        <f t="shared" si="71"/>
        <v>-</v>
      </c>
      <c r="AY145" s="175" t="str">
        <f t="shared" si="71"/>
        <v>-</v>
      </c>
      <c r="AZ145" s="176">
        <f t="shared" si="71"/>
        <v>1</v>
      </c>
      <c r="BA145" s="182" t="str">
        <f t="shared" si="71"/>
        <v>-</v>
      </c>
      <c r="BB145" s="175" t="str">
        <f t="shared" si="71"/>
        <v>-</v>
      </c>
      <c r="BC145" s="176" t="str">
        <f t="shared" si="71"/>
        <v>-</v>
      </c>
      <c r="BD145" s="182" t="str">
        <f t="shared" si="71"/>
        <v>-</v>
      </c>
      <c r="BE145" s="175" t="str">
        <f t="shared" si="71"/>
        <v>-</v>
      </c>
      <c r="BF145" s="176">
        <f t="shared" si="71"/>
        <v>0.5</v>
      </c>
      <c r="BG145" s="182">
        <f t="shared" si="71"/>
        <v>1</v>
      </c>
      <c r="BH145" s="175" t="str">
        <f t="shared" si="71"/>
        <v>-</v>
      </c>
      <c r="BI145" s="176">
        <f t="shared" si="71"/>
        <v>0.25</v>
      </c>
      <c r="BJ145" s="182" t="str">
        <f t="shared" si="71"/>
        <v>-</v>
      </c>
      <c r="BK145" s="175" t="str">
        <f t="shared" si="71"/>
        <v>-</v>
      </c>
      <c r="BL145" s="176">
        <f t="shared" si="71"/>
        <v>0.5</v>
      </c>
      <c r="BM145" s="182" t="str">
        <f t="shared" si="71"/>
        <v>-</v>
      </c>
      <c r="BN145" s="175" t="str">
        <f t="shared" si="71"/>
        <v>-</v>
      </c>
      <c r="BO145" s="176">
        <f t="shared" si="71"/>
        <v>0.5</v>
      </c>
      <c r="BP145" s="182" t="str">
        <f t="shared" si="71"/>
        <v>-</v>
      </c>
      <c r="BQ145" s="175" t="str">
        <f t="shared" si="71"/>
        <v>-</v>
      </c>
      <c r="BR145" s="176" t="str">
        <f t="shared" si="71"/>
        <v>-</v>
      </c>
      <c r="BS145" s="182" t="str">
        <f t="shared" si="71"/>
        <v>-</v>
      </c>
      <c r="BT145" s="175" t="str">
        <f t="shared" si="71"/>
        <v>-</v>
      </c>
      <c r="BU145" s="176" t="str">
        <f t="shared" si="71"/>
        <v>-</v>
      </c>
      <c r="BV145" s="182" t="str">
        <f t="shared" si="71"/>
        <v>-</v>
      </c>
      <c r="BW145" s="175" t="str">
        <f t="shared" si="71"/>
        <v>-</v>
      </c>
      <c r="BX145" s="176" t="str">
        <f t="shared" si="71"/>
        <v>-</v>
      </c>
      <c r="BY145" s="182" t="str">
        <f t="shared" si="71"/>
        <v>-</v>
      </c>
      <c r="BZ145" s="175" t="str">
        <f t="shared" si="71"/>
        <v>-</v>
      </c>
      <c r="CA145" s="176">
        <f t="shared" si="71"/>
        <v>0.2</v>
      </c>
      <c r="CB145" s="182" t="str">
        <f t="shared" si="71"/>
        <v>-</v>
      </c>
      <c r="CC145" s="175">
        <f t="shared" si="71"/>
        <v>1</v>
      </c>
      <c r="CD145" s="176">
        <f t="shared" si="71"/>
        <v>0.16666666666666666</v>
      </c>
      <c r="CE145" s="182" t="str">
        <f t="shared" si="71"/>
        <v>-</v>
      </c>
      <c r="CF145" s="175" t="str">
        <f t="shared" si="71"/>
        <v>-</v>
      </c>
      <c r="CG145" s="176" t="str">
        <f t="shared" si="71"/>
        <v>-</v>
      </c>
      <c r="CH145" s="182" t="str">
        <f t="shared" si="71"/>
        <v>-</v>
      </c>
      <c r="CI145" s="175" t="str">
        <f t="shared" si="71"/>
        <v>-</v>
      </c>
      <c r="CJ145" s="176" t="str">
        <f t="shared" si="71"/>
        <v>-</v>
      </c>
      <c r="CK145" s="182" t="str">
        <f t="shared" si="71"/>
        <v>-</v>
      </c>
      <c r="CL145" s="175" t="str">
        <f t="shared" si="71"/>
        <v>-</v>
      </c>
      <c r="CM145" s="176" t="str">
        <f t="shared" si="71"/>
        <v>-</v>
      </c>
      <c r="CN145" s="221" t="str">
        <f t="shared" si="71"/>
        <v>-</v>
      </c>
      <c r="CO145" s="175" t="str">
        <f t="shared" si="71"/>
        <v>-</v>
      </c>
      <c r="CP145" s="176" t="str">
        <f t="shared" si="71"/>
        <v>-</v>
      </c>
      <c r="CQ145" s="221" t="str">
        <f t="shared" si="71"/>
        <v>-</v>
      </c>
    </row>
    <row r="146" spans="1:124" ht="15" thickTop="1" x14ac:dyDescent="0.35">
      <c r="A146" s="356" t="s">
        <v>771</v>
      </c>
      <c r="B146" s="357"/>
      <c r="C146" s="357"/>
      <c r="D146" s="357"/>
      <c r="E146" s="357"/>
      <c r="F146" s="357"/>
      <c r="G146" s="357"/>
      <c r="H146" s="357"/>
      <c r="I146" s="357"/>
      <c r="J146" s="358"/>
      <c r="L146" s="350" t="s">
        <v>769</v>
      </c>
      <c r="M146" s="351"/>
      <c r="N146" s="351"/>
      <c r="O146" s="351"/>
      <c r="P146" s="351"/>
      <c r="Q146" s="351"/>
      <c r="R146" s="351"/>
      <c r="S146" s="351"/>
      <c r="T146" s="350"/>
      <c r="U146" s="351"/>
      <c r="V146" s="351"/>
      <c r="W146" s="351"/>
      <c r="X146" s="351"/>
      <c r="Y146" s="351"/>
      <c r="Z146" s="351"/>
      <c r="AA146" s="351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P146"/>
      <c r="AQ146"/>
      <c r="AR146"/>
      <c r="AS146"/>
      <c r="AT146"/>
      <c r="AU146"/>
      <c r="AV146"/>
      <c r="AW146"/>
      <c r="AX146"/>
      <c r="BA146" s="1"/>
    </row>
    <row r="147" spans="1:124" x14ac:dyDescent="0.35">
      <c r="A147" s="325"/>
      <c r="B147" s="375" t="s">
        <v>667</v>
      </c>
      <c r="C147" s="375"/>
      <c r="D147" s="375"/>
      <c r="E147" s="375"/>
      <c r="G147" s="240" t="s">
        <v>668</v>
      </c>
      <c r="H147" s="240"/>
      <c r="I147" s="240"/>
      <c r="J147" s="327"/>
      <c r="L147" s="325"/>
      <c r="M147" s="353" t="s">
        <v>669</v>
      </c>
      <c r="N147" s="354"/>
      <c r="O147" s="354"/>
      <c r="P147" s="354"/>
      <c r="Q147" s="354"/>
      <c r="R147" s="354"/>
      <c r="S147" s="355"/>
      <c r="U147" s="353" t="s">
        <v>670</v>
      </c>
      <c r="V147" s="354"/>
      <c r="W147" s="354"/>
      <c r="X147" s="354"/>
      <c r="Y147" s="354"/>
      <c r="Z147" s="354"/>
      <c r="AA147" s="354"/>
      <c r="AP147" s="240" t="s">
        <v>673</v>
      </c>
      <c r="AQ147" s="240"/>
      <c r="AR147" s="240"/>
      <c r="AY147" s="1"/>
      <c r="AZ147" s="1"/>
      <c r="BA147" s="1"/>
      <c r="BE147"/>
      <c r="BF147"/>
      <c r="BG147"/>
      <c r="BH147"/>
      <c r="BI147"/>
    </row>
    <row r="148" spans="1:124" x14ac:dyDescent="0.35">
      <c r="A148" s="325"/>
      <c r="B148" s="147" t="s">
        <v>12</v>
      </c>
      <c r="C148" s="147" t="s">
        <v>356</v>
      </c>
      <c r="D148" s="147" t="s">
        <v>15</v>
      </c>
      <c r="E148" s="147" t="s">
        <v>14</v>
      </c>
      <c r="G148" s="147" t="s">
        <v>12</v>
      </c>
      <c r="H148" s="147" t="s">
        <v>356</v>
      </c>
      <c r="I148" s="147" t="s">
        <v>15</v>
      </c>
      <c r="J148" s="333" t="s">
        <v>14</v>
      </c>
      <c r="L148" s="325"/>
      <c r="M148" s="323" t="s">
        <v>653</v>
      </c>
      <c r="N148" s="314" t="s">
        <v>654</v>
      </c>
      <c r="O148" s="314" t="s">
        <v>655</v>
      </c>
      <c r="P148" s="314" t="s">
        <v>656</v>
      </c>
      <c r="Q148" s="314" t="s">
        <v>657</v>
      </c>
      <c r="R148" s="314" t="s">
        <v>658</v>
      </c>
      <c r="S148" s="324" t="s">
        <v>659</v>
      </c>
      <c r="U148" s="323" t="s">
        <v>653</v>
      </c>
      <c r="V148" s="314" t="s">
        <v>654</v>
      </c>
      <c r="W148" s="314" t="s">
        <v>655</v>
      </c>
      <c r="X148" s="314" t="s">
        <v>656</v>
      </c>
      <c r="Y148" s="314" t="s">
        <v>657</v>
      </c>
      <c r="Z148" s="314" t="s">
        <v>658</v>
      </c>
      <c r="AA148" s="314" t="s">
        <v>659</v>
      </c>
      <c r="AO148" s="1"/>
      <c r="AP148" s="239" t="s">
        <v>681</v>
      </c>
      <c r="AQ148" s="239" t="s">
        <v>682</v>
      </c>
      <c r="AR148" s="239" t="s">
        <v>683</v>
      </c>
      <c r="AS148" s="239" t="s">
        <v>684</v>
      </c>
      <c r="AT148" s="239" t="s">
        <v>685</v>
      </c>
      <c r="AU148" s="239" t="s">
        <v>686</v>
      </c>
      <c r="AV148" s="239" t="s">
        <v>687</v>
      </c>
      <c r="AW148" s="239" t="s">
        <v>688</v>
      </c>
      <c r="AX148" s="239" t="s">
        <v>689</v>
      </c>
      <c r="AY148" s="239" t="s">
        <v>661</v>
      </c>
      <c r="AZ148" s="239" t="s">
        <v>675</v>
      </c>
      <c r="BA148" s="239" t="s">
        <v>654</v>
      </c>
      <c r="BB148" s="239" t="s">
        <v>676</v>
      </c>
      <c r="BC148" s="239" t="s">
        <v>677</v>
      </c>
      <c r="BD148" s="239" t="s">
        <v>678</v>
      </c>
      <c r="BE148" s="239" t="s">
        <v>679</v>
      </c>
      <c r="BF148" s="239" t="s">
        <v>680</v>
      </c>
      <c r="BG148" s="239" t="s">
        <v>659</v>
      </c>
      <c r="BH148"/>
      <c r="BI148"/>
      <c r="BJ148" s="356" t="s">
        <v>769</v>
      </c>
      <c r="BK148" s="357"/>
      <c r="BL148" s="357"/>
      <c r="BM148" s="357"/>
      <c r="BN148" s="357"/>
      <c r="BO148" s="357"/>
      <c r="BP148" s="357"/>
      <c r="BQ148" s="357"/>
      <c r="BR148" s="357"/>
      <c r="BS148" s="357"/>
      <c r="BT148" s="357"/>
      <c r="BU148" s="357"/>
      <c r="BV148" s="357"/>
      <c r="BW148" s="357"/>
      <c r="BX148" s="357"/>
      <c r="BY148" s="358"/>
    </row>
    <row r="149" spans="1:124" ht="15" thickBot="1" x14ac:dyDescent="0.4">
      <c r="A149" s="315" t="s">
        <v>366</v>
      </c>
      <c r="B149" s="316">
        <f>J142</f>
        <v>1</v>
      </c>
      <c r="C149" s="316">
        <v>9.375E-2</v>
      </c>
      <c r="D149" s="316">
        <v>0.9375</v>
      </c>
      <c r="E149" s="316">
        <v>0.1875</v>
      </c>
      <c r="F149" s="315" t="s">
        <v>366</v>
      </c>
      <c r="G149" s="334" t="s">
        <v>420</v>
      </c>
      <c r="H149" s="334" t="s">
        <v>420</v>
      </c>
      <c r="I149" s="334" t="s">
        <v>420</v>
      </c>
      <c r="J149" s="334" t="s">
        <v>420</v>
      </c>
      <c r="L149" s="322" t="s">
        <v>366</v>
      </c>
      <c r="M149" s="316">
        <v>1</v>
      </c>
      <c r="N149" s="316">
        <v>0.7407407407407407</v>
      </c>
      <c r="O149" s="316">
        <v>0.88888888888888884</v>
      </c>
      <c r="P149" s="316">
        <v>0</v>
      </c>
      <c r="Q149" s="316">
        <v>0.88888888888888884</v>
      </c>
      <c r="R149" s="316">
        <v>1</v>
      </c>
      <c r="S149" s="316">
        <v>1</v>
      </c>
      <c r="T149" s="322" t="s">
        <v>366</v>
      </c>
      <c r="U149" s="316">
        <v>0</v>
      </c>
      <c r="V149" s="316">
        <v>0</v>
      </c>
      <c r="W149" s="316">
        <v>0</v>
      </c>
      <c r="X149" s="316">
        <v>0</v>
      </c>
      <c r="Y149" s="316">
        <v>0.1111111111111111</v>
      </c>
      <c r="Z149" s="316">
        <v>0</v>
      </c>
      <c r="AA149" s="316">
        <v>0</v>
      </c>
      <c r="AO149" s="136" t="s">
        <v>366</v>
      </c>
      <c r="AP149" s="183">
        <v>0.75</v>
      </c>
      <c r="AQ149" s="183">
        <v>0.33333333333333331</v>
      </c>
      <c r="AR149" s="183">
        <v>0</v>
      </c>
      <c r="AS149" s="183">
        <v>0</v>
      </c>
      <c r="AT149" s="183">
        <v>0</v>
      </c>
      <c r="AU149" s="183">
        <v>0</v>
      </c>
      <c r="AV149" s="183">
        <v>0</v>
      </c>
      <c r="AW149" s="183">
        <v>0</v>
      </c>
      <c r="AX149" s="183">
        <v>0</v>
      </c>
      <c r="AY149" s="183">
        <v>0</v>
      </c>
      <c r="AZ149" s="183">
        <v>1</v>
      </c>
      <c r="BA149" s="183">
        <v>0.8</v>
      </c>
      <c r="BB149" s="183">
        <v>1</v>
      </c>
      <c r="BC149" s="183">
        <v>0</v>
      </c>
      <c r="BD149" s="183">
        <v>0</v>
      </c>
      <c r="BE149" s="183">
        <v>1</v>
      </c>
      <c r="BF149" s="183">
        <v>0</v>
      </c>
      <c r="BG149" s="183">
        <v>0</v>
      </c>
      <c r="BH149" s="183"/>
      <c r="BI149" s="183"/>
      <c r="BJ149" s="339"/>
      <c r="BK149" s="370" t="s">
        <v>673</v>
      </c>
      <c r="BL149" s="370"/>
      <c r="BM149" s="370"/>
      <c r="BN149" s="370"/>
      <c r="BO149" s="224"/>
      <c r="BP149" s="224"/>
      <c r="BQ149" s="224"/>
      <c r="BR149" s="183"/>
      <c r="BS149" s="272" t="s">
        <v>690</v>
      </c>
      <c r="BT149" s="272"/>
      <c r="BU149" s="272"/>
      <c r="BV149" s="272"/>
      <c r="BW149" s="224"/>
      <c r="BX149" s="224"/>
      <c r="BY149" s="340"/>
    </row>
    <row r="150" spans="1:124" x14ac:dyDescent="0.35">
      <c r="A150" s="315" t="s">
        <v>437</v>
      </c>
      <c r="B150" s="316">
        <f>K142</f>
        <v>0.875</v>
      </c>
      <c r="C150" s="316">
        <v>0</v>
      </c>
      <c r="D150" s="316">
        <v>0.25</v>
      </c>
      <c r="E150" s="316">
        <v>0</v>
      </c>
      <c r="F150" s="315" t="s">
        <v>437</v>
      </c>
      <c r="G150" s="334">
        <v>6.25E-2</v>
      </c>
      <c r="H150" s="334" t="s">
        <v>420</v>
      </c>
      <c r="I150" s="334">
        <v>0.4375</v>
      </c>
      <c r="J150" s="334">
        <v>6.25E-2</v>
      </c>
      <c r="L150" s="315" t="s">
        <v>437</v>
      </c>
      <c r="M150" s="316">
        <v>0.91666666666666663</v>
      </c>
      <c r="N150" s="316">
        <v>0.2</v>
      </c>
      <c r="O150" s="316">
        <v>0.4</v>
      </c>
      <c r="P150" s="316">
        <v>0.33333333333333331</v>
      </c>
      <c r="Q150" s="316">
        <v>0.85714285714285721</v>
      </c>
      <c r="R150" s="316">
        <v>1</v>
      </c>
      <c r="S150" s="316">
        <v>1</v>
      </c>
      <c r="T150" s="315" t="s">
        <v>437</v>
      </c>
      <c r="U150" s="316">
        <v>8.3333333333333329E-2</v>
      </c>
      <c r="V150" s="316">
        <v>0.1</v>
      </c>
      <c r="W150" s="316">
        <v>0.2</v>
      </c>
      <c r="X150" s="316">
        <v>0</v>
      </c>
      <c r="Y150" s="316">
        <v>0</v>
      </c>
      <c r="Z150" s="316">
        <v>0</v>
      </c>
      <c r="AA150" s="316">
        <v>0</v>
      </c>
      <c r="AO150" s="136" t="s">
        <v>437</v>
      </c>
      <c r="AP150" s="183">
        <v>0.22222222222222221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3">
        <v>0</v>
      </c>
      <c r="AW150" s="183">
        <v>0</v>
      </c>
      <c r="AX150" s="183">
        <v>0.25</v>
      </c>
      <c r="AY150" s="183">
        <v>0.8</v>
      </c>
      <c r="AZ150" s="183">
        <v>1</v>
      </c>
      <c r="BA150" s="183">
        <v>0.44</v>
      </c>
      <c r="BB150" s="183">
        <v>0.4</v>
      </c>
      <c r="BC150" s="183">
        <v>0.17</v>
      </c>
      <c r="BD150" s="183">
        <v>1</v>
      </c>
      <c r="BE150" s="183">
        <v>1</v>
      </c>
      <c r="BF150" s="183">
        <v>1</v>
      </c>
      <c r="BG150" s="183">
        <v>1</v>
      </c>
      <c r="BH150" s="183"/>
      <c r="BI150" s="183"/>
      <c r="BJ150" s="341"/>
      <c r="BK150" s="239" t="s">
        <v>653</v>
      </c>
      <c r="BL150" s="239" t="s">
        <v>654</v>
      </c>
      <c r="BM150" s="239" t="s">
        <v>655</v>
      </c>
      <c r="BN150" s="239" t="s">
        <v>656</v>
      </c>
      <c r="BO150" s="239" t="s">
        <v>657</v>
      </c>
      <c r="BP150" s="239" t="s">
        <v>658</v>
      </c>
      <c r="BQ150" s="239" t="s">
        <v>659</v>
      </c>
      <c r="BS150" s="239" t="s">
        <v>653</v>
      </c>
      <c r="BT150" s="239" t="s">
        <v>654</v>
      </c>
      <c r="BU150" s="239" t="s">
        <v>655</v>
      </c>
      <c r="BV150" s="239" t="s">
        <v>656</v>
      </c>
      <c r="BW150" s="239" t="s">
        <v>657</v>
      </c>
      <c r="BX150" s="239" t="s">
        <v>658</v>
      </c>
      <c r="BY150" s="342" t="s">
        <v>659</v>
      </c>
    </row>
    <row r="151" spans="1:124" x14ac:dyDescent="0.35">
      <c r="A151" s="315" t="s">
        <v>647</v>
      </c>
      <c r="B151" s="316">
        <f>L142</f>
        <v>1</v>
      </c>
      <c r="C151" s="316">
        <v>0</v>
      </c>
      <c r="D151" s="316">
        <v>0.33333333333333331</v>
      </c>
      <c r="E151" s="316">
        <v>0</v>
      </c>
      <c r="F151" s="315" t="s">
        <v>647</v>
      </c>
      <c r="G151" s="334" t="s">
        <v>420</v>
      </c>
      <c r="H151" s="334" t="s">
        <v>420</v>
      </c>
      <c r="I151" s="334" t="s">
        <v>420</v>
      </c>
      <c r="J151" s="334">
        <v>1</v>
      </c>
      <c r="L151" s="315" t="s">
        <v>647</v>
      </c>
      <c r="M151" s="316">
        <v>1</v>
      </c>
      <c r="N151" s="316">
        <v>0.5</v>
      </c>
      <c r="O151" s="316">
        <v>0</v>
      </c>
      <c r="P151" s="316">
        <v>0</v>
      </c>
      <c r="Q151" s="316">
        <v>0.5</v>
      </c>
      <c r="R151" s="316">
        <v>0</v>
      </c>
      <c r="S151" s="316">
        <v>0</v>
      </c>
      <c r="T151" s="315" t="s">
        <v>647</v>
      </c>
      <c r="U151" s="316">
        <v>0</v>
      </c>
      <c r="V151" s="316">
        <v>0</v>
      </c>
      <c r="W151" s="316">
        <v>0</v>
      </c>
      <c r="X151" s="316">
        <v>0</v>
      </c>
      <c r="Y151" s="316">
        <v>0</v>
      </c>
      <c r="Z151" s="316">
        <v>0</v>
      </c>
      <c r="AA151" s="316">
        <v>0</v>
      </c>
      <c r="AO151" s="139" t="s">
        <v>629</v>
      </c>
      <c r="AP151" s="183">
        <v>0</v>
      </c>
      <c r="AQ151" s="183">
        <v>0</v>
      </c>
      <c r="AR151" s="183">
        <v>0</v>
      </c>
      <c r="AS151" s="183">
        <v>0</v>
      </c>
      <c r="AT151" s="183">
        <v>0</v>
      </c>
      <c r="AU151" s="183">
        <v>0</v>
      </c>
      <c r="AV151" s="183">
        <v>0</v>
      </c>
      <c r="AW151" s="183">
        <v>0</v>
      </c>
      <c r="AX151" s="183">
        <v>0</v>
      </c>
      <c r="AY151" s="183">
        <v>1</v>
      </c>
      <c r="AZ151" s="183">
        <v>1</v>
      </c>
      <c r="BA151" s="183">
        <v>0.67</v>
      </c>
      <c r="BB151" s="183">
        <v>1</v>
      </c>
      <c r="BC151" s="183">
        <v>0</v>
      </c>
      <c r="BD151" s="183">
        <v>1</v>
      </c>
      <c r="BE151" s="183">
        <v>1</v>
      </c>
      <c r="BF151" s="183">
        <v>0</v>
      </c>
      <c r="BG151" s="183">
        <v>1</v>
      </c>
      <c r="BH151" s="183"/>
      <c r="BI151" s="183"/>
      <c r="BJ151" s="343" t="s">
        <v>366</v>
      </c>
      <c r="BK151" s="183">
        <v>1</v>
      </c>
      <c r="BL151" s="183">
        <v>0.8</v>
      </c>
      <c r="BM151" s="183">
        <v>1</v>
      </c>
      <c r="BN151" s="183">
        <v>0</v>
      </c>
      <c r="BO151" s="183">
        <v>0</v>
      </c>
      <c r="BP151" s="183">
        <v>1</v>
      </c>
      <c r="BQ151" s="183">
        <v>0</v>
      </c>
      <c r="BR151" s="136" t="s">
        <v>366</v>
      </c>
      <c r="BS151" s="183">
        <v>0</v>
      </c>
      <c r="BT151" s="183">
        <v>0</v>
      </c>
      <c r="BU151" s="183">
        <v>0</v>
      </c>
      <c r="BV151" s="183">
        <v>1</v>
      </c>
      <c r="BW151" s="183">
        <v>0</v>
      </c>
      <c r="BX151" s="183">
        <v>0</v>
      </c>
      <c r="BY151" s="328">
        <v>0</v>
      </c>
    </row>
    <row r="152" spans="1:124" x14ac:dyDescent="0.35">
      <c r="A152" s="315" t="s">
        <v>629</v>
      </c>
      <c r="B152" s="316">
        <f>M142</f>
        <v>0.2</v>
      </c>
      <c r="C152" s="316">
        <v>0</v>
      </c>
      <c r="D152" s="316">
        <v>0.33333333333333331</v>
      </c>
      <c r="E152" s="316">
        <v>0</v>
      </c>
      <c r="F152" s="315" t="s">
        <v>629</v>
      </c>
      <c r="G152" s="316">
        <v>0.6</v>
      </c>
      <c r="H152" s="334" t="s">
        <v>420</v>
      </c>
      <c r="I152" s="316">
        <v>0.2</v>
      </c>
      <c r="J152" s="316">
        <v>0.8</v>
      </c>
      <c r="L152" s="315" t="s">
        <v>660</v>
      </c>
      <c r="M152" s="316">
        <v>0.75</v>
      </c>
      <c r="N152" s="316">
        <v>0</v>
      </c>
      <c r="O152" s="316">
        <v>0</v>
      </c>
      <c r="P152" s="316">
        <v>0</v>
      </c>
      <c r="Q152" s="316">
        <v>0.66666666666666663</v>
      </c>
      <c r="R152" s="316">
        <v>1</v>
      </c>
      <c r="S152" s="316">
        <v>1</v>
      </c>
      <c r="T152" s="315" t="s">
        <v>660</v>
      </c>
      <c r="U152" s="316">
        <v>0</v>
      </c>
      <c r="V152" s="316">
        <v>0.66666666666666663</v>
      </c>
      <c r="W152" s="316">
        <v>0.5</v>
      </c>
      <c r="X152" s="316">
        <v>1</v>
      </c>
      <c r="Y152" s="316">
        <v>0.33333333333333331</v>
      </c>
      <c r="Z152" s="316">
        <v>0</v>
      </c>
      <c r="AA152" s="316">
        <v>0</v>
      </c>
      <c r="AO152" s="136" t="s">
        <v>648</v>
      </c>
      <c r="AP152" s="183">
        <v>0</v>
      </c>
      <c r="AQ152" s="183">
        <v>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1</v>
      </c>
      <c r="BA152" s="183">
        <v>0</v>
      </c>
      <c r="BB152" s="183">
        <v>0</v>
      </c>
      <c r="BC152" s="183">
        <v>0</v>
      </c>
      <c r="BD152" s="183">
        <v>0</v>
      </c>
      <c r="BE152" s="14">
        <v>1</v>
      </c>
      <c r="BF152" s="183">
        <v>0</v>
      </c>
      <c r="BG152" s="183">
        <v>0</v>
      </c>
      <c r="BH152"/>
      <c r="BI152"/>
      <c r="BJ152" s="343" t="s">
        <v>437</v>
      </c>
      <c r="BK152" s="183">
        <v>1</v>
      </c>
      <c r="BL152" s="183">
        <v>0.44</v>
      </c>
      <c r="BM152" s="183">
        <v>0.4</v>
      </c>
      <c r="BN152" s="183">
        <v>0.17</v>
      </c>
      <c r="BO152" s="183">
        <v>1</v>
      </c>
      <c r="BP152" s="183">
        <v>1</v>
      </c>
      <c r="BQ152" s="183">
        <v>1</v>
      </c>
      <c r="BR152" s="136" t="s">
        <v>437</v>
      </c>
      <c r="BS152" s="183">
        <v>0</v>
      </c>
      <c r="BT152" s="183">
        <v>0</v>
      </c>
      <c r="BU152" s="183">
        <v>0.2</v>
      </c>
      <c r="BV152" s="183">
        <v>0.17</v>
      </c>
      <c r="BW152" s="183">
        <v>0</v>
      </c>
      <c r="BX152" s="183">
        <v>0</v>
      </c>
      <c r="BY152" s="328">
        <v>0</v>
      </c>
      <c r="CA152" s="336"/>
      <c r="CB152" s="116"/>
      <c r="CC152" s="116"/>
    </row>
    <row r="153" spans="1:124" x14ac:dyDescent="0.35">
      <c r="A153" s="315" t="s">
        <v>648</v>
      </c>
      <c r="B153" s="316">
        <f>N142</f>
        <v>0.4</v>
      </c>
      <c r="C153" s="316">
        <v>0</v>
      </c>
      <c r="D153" s="316">
        <v>0.2</v>
      </c>
      <c r="E153" s="316">
        <v>0</v>
      </c>
      <c r="F153" s="315" t="s">
        <v>648</v>
      </c>
      <c r="G153" s="334" t="s">
        <v>420</v>
      </c>
      <c r="H153" s="334">
        <v>1</v>
      </c>
      <c r="I153" s="334">
        <v>0.2</v>
      </c>
      <c r="J153" s="334">
        <v>1</v>
      </c>
      <c r="L153" s="315" t="s">
        <v>648</v>
      </c>
      <c r="M153" s="316">
        <v>1</v>
      </c>
      <c r="N153" s="316">
        <v>0.25</v>
      </c>
      <c r="O153" s="316">
        <v>1</v>
      </c>
      <c r="P153" s="316">
        <v>0.66666666666666663</v>
      </c>
      <c r="Q153" s="316">
        <v>0.75</v>
      </c>
      <c r="R153" s="316">
        <v>1</v>
      </c>
      <c r="S153" s="316">
        <v>1</v>
      </c>
      <c r="T153" s="315" t="s">
        <v>648</v>
      </c>
      <c r="U153" s="316">
        <v>0</v>
      </c>
      <c r="V153" s="316">
        <v>0</v>
      </c>
      <c r="W153" s="316">
        <v>0</v>
      </c>
      <c r="X153" s="316">
        <v>0</v>
      </c>
      <c r="Y153" s="316">
        <v>0</v>
      </c>
      <c r="Z153" s="316">
        <v>0</v>
      </c>
      <c r="AA153" s="316">
        <v>0</v>
      </c>
      <c r="AO153" s="1"/>
      <c r="AQ153" s="183"/>
      <c r="AR153" s="183"/>
      <c r="AS153" s="183"/>
      <c r="AY153" s="1"/>
      <c r="AZ153" s="1"/>
      <c r="BA153" s="1"/>
      <c r="BE153"/>
      <c r="BF153"/>
      <c r="BG153"/>
      <c r="BH153"/>
      <c r="BI153"/>
      <c r="BJ153" s="330" t="s">
        <v>629</v>
      </c>
      <c r="BK153" s="183">
        <v>1</v>
      </c>
      <c r="BL153" s="183">
        <v>0.67</v>
      </c>
      <c r="BM153" s="183">
        <v>1</v>
      </c>
      <c r="BN153" s="183">
        <v>0</v>
      </c>
      <c r="BO153" s="183">
        <v>1</v>
      </c>
      <c r="BP153" s="183">
        <v>1</v>
      </c>
      <c r="BQ153" s="183">
        <v>1</v>
      </c>
      <c r="BR153" s="139" t="s">
        <v>629</v>
      </c>
      <c r="BS153" s="183">
        <v>0</v>
      </c>
      <c r="BT153" s="183">
        <v>0</v>
      </c>
      <c r="BU153" s="183">
        <v>0</v>
      </c>
      <c r="BV153" s="183">
        <v>0</v>
      </c>
      <c r="BW153" s="183">
        <v>0</v>
      </c>
      <c r="BX153" s="183">
        <v>0</v>
      </c>
      <c r="BY153" s="328">
        <v>0</v>
      </c>
    </row>
    <row r="154" spans="1:124" x14ac:dyDescent="0.35">
      <c r="A154" s="315" t="s">
        <v>649</v>
      </c>
      <c r="B154" s="316">
        <f>O142</f>
        <v>0.99999999999999989</v>
      </c>
      <c r="C154" s="316">
        <v>0.14285714285714285</v>
      </c>
      <c r="D154" s="316">
        <v>1</v>
      </c>
      <c r="E154" s="316">
        <v>0.42857142857142855</v>
      </c>
      <c r="F154" s="315" t="s">
        <v>649</v>
      </c>
      <c r="G154" s="334" t="s">
        <v>420</v>
      </c>
      <c r="H154" s="334">
        <v>0.14285714285714285</v>
      </c>
      <c r="I154" s="334" t="s">
        <v>420</v>
      </c>
      <c r="J154" s="334" t="s">
        <v>420</v>
      </c>
      <c r="L154" s="315" t="s">
        <v>649</v>
      </c>
      <c r="M154" s="316">
        <v>0</v>
      </c>
      <c r="N154" s="316">
        <v>0</v>
      </c>
      <c r="O154" s="316">
        <v>0</v>
      </c>
      <c r="P154" s="316">
        <v>0</v>
      </c>
      <c r="Q154" s="316">
        <v>0</v>
      </c>
      <c r="R154" s="316">
        <v>0</v>
      </c>
      <c r="S154" s="316">
        <v>0</v>
      </c>
      <c r="T154" s="315" t="s">
        <v>649</v>
      </c>
      <c r="U154" s="316">
        <v>0</v>
      </c>
      <c r="V154" s="316">
        <v>0</v>
      </c>
      <c r="W154" s="316">
        <v>0</v>
      </c>
      <c r="X154" s="316">
        <v>0</v>
      </c>
      <c r="Y154" s="316">
        <v>0</v>
      </c>
      <c r="Z154" s="316">
        <v>0</v>
      </c>
      <c r="AA154" s="316">
        <v>0</v>
      </c>
      <c r="AO154" s="1"/>
      <c r="AP154" s="183"/>
      <c r="AQ154" s="183"/>
      <c r="AR154" s="183"/>
      <c r="AY154" s="1"/>
      <c r="AZ154" s="1"/>
      <c r="BA154" s="1"/>
      <c r="BE154"/>
      <c r="BF154"/>
      <c r="BG154"/>
      <c r="BH154"/>
      <c r="BI154"/>
      <c r="BJ154" s="344">
        <v>0.75</v>
      </c>
      <c r="BK154" s="241"/>
      <c r="BL154" s="241"/>
      <c r="BM154" s="241"/>
      <c r="BN154" s="241"/>
      <c r="BO154" s="241"/>
      <c r="BP154" s="241"/>
      <c r="BQ154" s="241"/>
      <c r="BR154"/>
      <c r="BS154"/>
      <c r="BY154" s="329"/>
    </row>
    <row r="155" spans="1:124" x14ac:dyDescent="0.35">
      <c r="A155" s="315" t="s">
        <v>650</v>
      </c>
      <c r="B155" s="316">
        <f>P142</f>
        <v>1</v>
      </c>
      <c r="C155" s="316">
        <v>0</v>
      </c>
      <c r="D155" s="316">
        <v>0</v>
      </c>
      <c r="E155" s="316">
        <v>0</v>
      </c>
      <c r="F155" s="315" t="s">
        <v>650</v>
      </c>
      <c r="G155" s="334" t="s">
        <v>420</v>
      </c>
      <c r="H155" s="334" t="s">
        <v>420</v>
      </c>
      <c r="I155" s="334" t="s">
        <v>420</v>
      </c>
      <c r="J155" s="334" t="s">
        <v>420</v>
      </c>
      <c r="L155" s="315" t="s">
        <v>650</v>
      </c>
      <c r="M155" s="316">
        <v>1</v>
      </c>
      <c r="N155" s="316">
        <v>1</v>
      </c>
      <c r="O155" s="316">
        <v>1</v>
      </c>
      <c r="P155" s="316">
        <v>0</v>
      </c>
      <c r="Q155" s="316">
        <v>1</v>
      </c>
      <c r="R155" s="316">
        <v>1</v>
      </c>
      <c r="S155" s="316">
        <v>1</v>
      </c>
      <c r="T155" s="315" t="s">
        <v>650</v>
      </c>
      <c r="U155" s="316">
        <v>0</v>
      </c>
      <c r="V155" s="316">
        <v>0</v>
      </c>
      <c r="W155" s="316">
        <v>0</v>
      </c>
      <c r="X155" s="316">
        <v>0</v>
      </c>
      <c r="Y155" s="316">
        <v>0</v>
      </c>
      <c r="Z155" s="316">
        <v>0</v>
      </c>
      <c r="AA155" s="316">
        <v>0</v>
      </c>
      <c r="AP155" s="240" t="s">
        <v>674</v>
      </c>
      <c r="AQ155" s="240"/>
      <c r="AR155" s="240"/>
      <c r="AY155" s="1"/>
      <c r="AZ155" s="1"/>
      <c r="BA155" s="1"/>
      <c r="BE155"/>
      <c r="BF155"/>
      <c r="BG155"/>
      <c r="BH155"/>
      <c r="BI155"/>
      <c r="BJ155" s="362" t="s">
        <v>769</v>
      </c>
      <c r="BK155" s="363"/>
      <c r="BL155" s="363"/>
      <c r="BM155" s="363"/>
      <c r="BN155" s="363"/>
      <c r="BO155" s="363"/>
      <c r="BP155" s="363"/>
      <c r="BQ155" s="363"/>
      <c r="BR155" s="363"/>
      <c r="BS155" s="363"/>
      <c r="BT155" s="363"/>
      <c r="BU155" s="363"/>
      <c r="BV155" s="363"/>
      <c r="BW155" s="363"/>
      <c r="BX155" s="363"/>
      <c r="BY155" s="364"/>
      <c r="CS155" s="223"/>
      <c r="CT155" s="223"/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23"/>
      <c r="DE155" s="223"/>
      <c r="DF155" s="223"/>
      <c r="DG155" s="223"/>
      <c r="DH155" s="223"/>
      <c r="DI155" s="223"/>
      <c r="DJ155" s="223"/>
      <c r="DK155" s="223"/>
      <c r="DL155" s="223"/>
      <c r="DM155" s="223"/>
      <c r="DN155" s="223"/>
      <c r="DO155" s="223"/>
      <c r="DP155" s="223"/>
      <c r="DQ155" s="223"/>
      <c r="DR155" s="223"/>
      <c r="DS155" s="223"/>
      <c r="DT155" s="223"/>
    </row>
    <row r="156" spans="1:124" ht="15" thickBot="1" x14ac:dyDescent="0.4">
      <c r="A156" s="362" t="s">
        <v>771</v>
      </c>
      <c r="B156" s="363"/>
      <c r="C156" s="363"/>
      <c r="D156" s="363"/>
      <c r="E156" s="363"/>
      <c r="F156" s="363"/>
      <c r="G156" s="363"/>
      <c r="H156" s="363"/>
      <c r="I156" s="363"/>
      <c r="J156" s="364"/>
      <c r="L156" s="350" t="s">
        <v>769</v>
      </c>
      <c r="M156" s="351"/>
      <c r="N156" s="351"/>
      <c r="O156" s="351"/>
      <c r="P156" s="351"/>
      <c r="Q156" s="351"/>
      <c r="R156" s="351"/>
      <c r="S156" s="351"/>
      <c r="T156" s="350"/>
      <c r="U156" s="351"/>
      <c r="V156" s="351"/>
      <c r="W156" s="351"/>
      <c r="X156" s="351"/>
      <c r="Y156" s="351"/>
      <c r="Z156" s="351"/>
      <c r="AA156" s="351"/>
      <c r="AO156" s="1"/>
      <c r="AP156" s="239" t="s">
        <v>19</v>
      </c>
      <c r="AQ156" s="239" t="s">
        <v>20</v>
      </c>
      <c r="AR156" s="239" t="s">
        <v>21</v>
      </c>
      <c r="AS156" s="239" t="s">
        <v>22</v>
      </c>
      <c r="AT156" s="239" t="s">
        <v>23</v>
      </c>
      <c r="AU156" s="239" t="s">
        <v>24</v>
      </c>
      <c r="AV156" s="239" t="s">
        <v>25</v>
      </c>
      <c r="AW156" s="239" t="s">
        <v>26</v>
      </c>
      <c r="AX156" s="239" t="s">
        <v>27</v>
      </c>
      <c r="AY156" s="239" t="s">
        <v>28</v>
      </c>
      <c r="AZ156" s="239" t="s">
        <v>29</v>
      </c>
      <c r="BA156" s="239" t="s">
        <v>30</v>
      </c>
      <c r="BB156" s="239" t="s">
        <v>31</v>
      </c>
      <c r="BC156" s="239" t="s">
        <v>32</v>
      </c>
      <c r="BD156" s="239" t="s">
        <v>33</v>
      </c>
      <c r="BE156" s="239" t="s">
        <v>34</v>
      </c>
      <c r="BF156" s="239" t="s">
        <v>35</v>
      </c>
      <c r="BG156" s="239" t="s">
        <v>36</v>
      </c>
      <c r="BH156"/>
      <c r="BI156"/>
      <c r="BJ156" s="339"/>
      <c r="BK156" s="272" t="s">
        <v>673</v>
      </c>
      <c r="BL156" s="272"/>
      <c r="BM156" s="272"/>
      <c r="BN156" s="272"/>
      <c r="BO156" s="224"/>
      <c r="BP156" s="224"/>
      <c r="BQ156" s="224"/>
      <c r="BR156" s="183"/>
      <c r="BS156" s="272" t="s">
        <v>690</v>
      </c>
      <c r="BT156" s="272"/>
      <c r="BU156" s="272"/>
      <c r="BV156" s="272"/>
      <c r="BW156" s="224"/>
      <c r="BX156" s="224"/>
      <c r="BY156" s="340"/>
      <c r="CB156" s="223"/>
      <c r="CC156" s="223"/>
    </row>
    <row r="157" spans="1:124" x14ac:dyDescent="0.35">
      <c r="A157" s="325"/>
      <c r="B157" s="240" t="s">
        <v>666</v>
      </c>
      <c r="C157" s="240"/>
      <c r="D157" s="240"/>
      <c r="E157" s="240"/>
      <c r="G157" s="240" t="s">
        <v>665</v>
      </c>
      <c r="H157" s="240"/>
      <c r="I157" s="240"/>
      <c r="J157" s="327"/>
      <c r="L157" s="326"/>
      <c r="M157" s="373" t="s">
        <v>693</v>
      </c>
      <c r="N157" s="352"/>
      <c r="O157" s="352"/>
      <c r="P157" s="352"/>
      <c r="Q157" s="352"/>
      <c r="R157" s="352"/>
      <c r="S157" s="374"/>
      <c r="T157" s="309"/>
      <c r="U157" s="373" t="s">
        <v>693</v>
      </c>
      <c r="V157" s="352"/>
      <c r="W157" s="352"/>
      <c r="X157" s="352"/>
      <c r="Y157" s="352"/>
      <c r="Z157" s="352"/>
      <c r="AA157" s="352"/>
      <c r="AO157" s="136" t="s">
        <v>366</v>
      </c>
      <c r="AP157" s="183">
        <v>0</v>
      </c>
      <c r="AQ157" s="183">
        <v>0.67</v>
      </c>
      <c r="AR157" s="183">
        <v>0</v>
      </c>
      <c r="AS157" s="183">
        <v>0</v>
      </c>
      <c r="AT157" s="183">
        <v>0</v>
      </c>
      <c r="AU157" s="183">
        <v>0</v>
      </c>
      <c r="AV157" s="183">
        <v>0</v>
      </c>
      <c r="AW157" s="183">
        <v>0</v>
      </c>
      <c r="AX157" s="183">
        <v>0</v>
      </c>
      <c r="AY157" s="183">
        <v>0</v>
      </c>
      <c r="AZ157" s="183">
        <v>0</v>
      </c>
      <c r="BA157" s="183">
        <v>0</v>
      </c>
      <c r="BB157" s="183">
        <v>0</v>
      </c>
      <c r="BC157" s="183">
        <v>1</v>
      </c>
      <c r="BD157" s="183">
        <v>0</v>
      </c>
      <c r="BE157" s="183">
        <v>0</v>
      </c>
      <c r="BF157" s="183">
        <v>0</v>
      </c>
      <c r="BG157" s="183">
        <v>0</v>
      </c>
      <c r="BH157"/>
      <c r="BI157"/>
      <c r="BJ157" s="341"/>
      <c r="BK157" s="239" t="s">
        <v>681</v>
      </c>
      <c r="BL157" s="239" t="s">
        <v>682</v>
      </c>
      <c r="BM157" s="239" t="s">
        <v>686</v>
      </c>
      <c r="BN157" s="239" t="s">
        <v>687</v>
      </c>
      <c r="BO157" s="239" t="s">
        <v>688</v>
      </c>
      <c r="BP157" s="239" t="s">
        <v>689</v>
      </c>
      <c r="BQ157" s="239" t="s">
        <v>661</v>
      </c>
      <c r="BS157" s="239" t="s">
        <v>681</v>
      </c>
      <c r="BT157" s="239" t="s">
        <v>682</v>
      </c>
      <c r="BU157" s="239" t="s">
        <v>686</v>
      </c>
      <c r="BV157" s="239" t="s">
        <v>687</v>
      </c>
      <c r="BW157" s="239" t="s">
        <v>688</v>
      </c>
      <c r="BX157" s="239" t="s">
        <v>689</v>
      </c>
      <c r="BY157" s="342" t="s">
        <v>661</v>
      </c>
    </row>
    <row r="158" spans="1:124" x14ac:dyDescent="0.35">
      <c r="A158" s="325"/>
      <c r="B158" s="147" t="s">
        <v>12</v>
      </c>
      <c r="C158" s="147" t="s">
        <v>356</v>
      </c>
      <c r="D158" s="147" t="s">
        <v>15</v>
      </c>
      <c r="E158" s="147" t="s">
        <v>14</v>
      </c>
      <c r="G158" s="147" t="s">
        <v>12</v>
      </c>
      <c r="H158" s="147" t="s">
        <v>356</v>
      </c>
      <c r="I158" s="147" t="s">
        <v>15</v>
      </c>
      <c r="J158" s="333" t="s">
        <v>14</v>
      </c>
      <c r="L158" s="325"/>
      <c r="M158" s="353" t="s">
        <v>669</v>
      </c>
      <c r="N158" s="354"/>
      <c r="O158" s="354"/>
      <c r="P158" s="354"/>
      <c r="Q158" s="354"/>
      <c r="R158" s="354"/>
      <c r="S158" s="355"/>
      <c r="U158" s="320" t="s">
        <v>670</v>
      </c>
      <c r="V158" s="317"/>
      <c r="W158" s="317"/>
      <c r="X158" s="317"/>
      <c r="Y158" s="313"/>
      <c r="Z158" s="313"/>
      <c r="AA158" s="313"/>
      <c r="AO158" s="136" t="s">
        <v>437</v>
      </c>
      <c r="AP158" s="183">
        <v>0.44444444444444442</v>
      </c>
      <c r="AQ158" s="183">
        <v>0</v>
      </c>
      <c r="AR158" s="183">
        <v>1</v>
      </c>
      <c r="AS158" s="183">
        <v>1</v>
      </c>
      <c r="AT158" s="183">
        <v>0</v>
      </c>
      <c r="AU158" s="183">
        <v>0.5</v>
      </c>
      <c r="AV158" s="183">
        <v>0.25</v>
      </c>
      <c r="AW158" s="183">
        <v>0.5</v>
      </c>
      <c r="AX158" s="183">
        <v>0.5</v>
      </c>
      <c r="AY158" s="183">
        <v>0</v>
      </c>
      <c r="AZ158" s="183">
        <v>0</v>
      </c>
      <c r="BA158" s="183">
        <v>0</v>
      </c>
      <c r="BB158" s="183">
        <v>0.2</v>
      </c>
      <c r="BC158" s="183">
        <v>0.16666666666666666</v>
      </c>
      <c r="BD158" s="183">
        <v>0</v>
      </c>
      <c r="BE158" s="183">
        <v>0</v>
      </c>
      <c r="BF158" s="183">
        <v>0</v>
      </c>
      <c r="BG158" s="183">
        <v>0</v>
      </c>
      <c r="BH158"/>
      <c r="BI158"/>
      <c r="BJ158" s="343" t="s">
        <v>366</v>
      </c>
      <c r="BK158" s="183">
        <v>0.75</v>
      </c>
      <c r="BL158" s="183">
        <v>0.33333333333333331</v>
      </c>
      <c r="BM158" s="183">
        <v>0</v>
      </c>
      <c r="BN158" s="183">
        <v>0</v>
      </c>
      <c r="BO158" s="183">
        <v>0</v>
      </c>
      <c r="BP158" s="183">
        <v>0</v>
      </c>
      <c r="BQ158" s="183">
        <v>0</v>
      </c>
      <c r="BR158" s="136" t="s">
        <v>366</v>
      </c>
      <c r="BS158" s="183">
        <v>0</v>
      </c>
      <c r="BT158" s="183">
        <v>0.67</v>
      </c>
      <c r="BU158" s="183">
        <v>0</v>
      </c>
      <c r="BV158" s="183">
        <v>0</v>
      </c>
      <c r="BW158" s="183">
        <v>0</v>
      </c>
      <c r="BX158" s="183">
        <v>0</v>
      </c>
      <c r="BY158" s="328">
        <v>0</v>
      </c>
    </row>
    <row r="159" spans="1:124" x14ac:dyDescent="0.35">
      <c r="A159" s="315" t="s">
        <v>366</v>
      </c>
      <c r="B159" s="316">
        <v>1</v>
      </c>
      <c r="C159" s="316">
        <v>0</v>
      </c>
      <c r="D159" s="316">
        <v>0.33333333333333331</v>
      </c>
      <c r="E159" s="316">
        <v>0</v>
      </c>
      <c r="F159" s="315" t="s">
        <v>366</v>
      </c>
      <c r="G159" s="335" t="s">
        <v>420</v>
      </c>
      <c r="H159" s="335" t="s">
        <v>420</v>
      </c>
      <c r="I159" s="335">
        <v>0.33333333333333331</v>
      </c>
      <c r="J159" s="335">
        <v>0.33333333333333331</v>
      </c>
      <c r="K159" s="313"/>
      <c r="L159" s="325"/>
      <c r="M159" s="320" t="s">
        <v>681</v>
      </c>
      <c r="N159" s="317" t="s">
        <v>682</v>
      </c>
      <c r="O159" s="317" t="s">
        <v>685</v>
      </c>
      <c r="P159" s="317" t="s">
        <v>686</v>
      </c>
      <c r="Q159" s="317" t="s">
        <v>688</v>
      </c>
      <c r="R159" s="317" t="s">
        <v>689</v>
      </c>
      <c r="S159" s="319" t="s">
        <v>661</v>
      </c>
      <c r="U159" s="320" t="s">
        <v>681</v>
      </c>
      <c r="V159" s="317" t="s">
        <v>682</v>
      </c>
      <c r="W159" s="317" t="s">
        <v>685</v>
      </c>
      <c r="X159" s="317" t="s">
        <v>686</v>
      </c>
      <c r="Y159" s="317" t="s">
        <v>688</v>
      </c>
      <c r="Z159" s="317" t="s">
        <v>689</v>
      </c>
      <c r="AA159" s="317" t="s">
        <v>661</v>
      </c>
      <c r="AO159" s="139" t="s">
        <v>629</v>
      </c>
      <c r="AP159" s="183">
        <v>0.33333333333333331</v>
      </c>
      <c r="AQ159" s="183">
        <v>0</v>
      </c>
      <c r="AR159" s="183">
        <v>0</v>
      </c>
      <c r="AS159" s="183">
        <v>0</v>
      </c>
      <c r="AT159" s="183">
        <v>0</v>
      </c>
      <c r="AU159" s="183">
        <v>0.1</v>
      </c>
      <c r="AV159" s="183">
        <v>0</v>
      </c>
      <c r="AW159" s="183">
        <v>0</v>
      </c>
      <c r="AX159" s="183">
        <v>0</v>
      </c>
      <c r="AY159" s="183">
        <v>0</v>
      </c>
      <c r="AZ159" s="183">
        <v>0</v>
      </c>
      <c r="BA159" s="183">
        <v>0</v>
      </c>
      <c r="BB159" s="183">
        <v>0</v>
      </c>
      <c r="BC159" s="183" t="s">
        <v>420</v>
      </c>
      <c r="BD159" s="183">
        <v>0</v>
      </c>
      <c r="BE159" s="183">
        <v>0</v>
      </c>
      <c r="BF159" s="183">
        <v>0</v>
      </c>
      <c r="BG159" s="183">
        <v>0</v>
      </c>
      <c r="BH159"/>
      <c r="BI159"/>
      <c r="BJ159" s="343" t="s">
        <v>437</v>
      </c>
      <c r="BK159" s="241">
        <v>0.22222222222222221</v>
      </c>
      <c r="BL159" s="183">
        <v>0</v>
      </c>
      <c r="BM159" s="183">
        <v>0</v>
      </c>
      <c r="BN159" s="183">
        <v>0</v>
      </c>
      <c r="BO159" s="183">
        <v>0</v>
      </c>
      <c r="BP159" s="183">
        <v>0.25</v>
      </c>
      <c r="BQ159" s="183">
        <v>0.8</v>
      </c>
      <c r="BR159" s="136" t="s">
        <v>437</v>
      </c>
      <c r="BS159" s="183">
        <v>0.44444444444444442</v>
      </c>
      <c r="BT159" s="183">
        <v>0</v>
      </c>
      <c r="BU159" s="183">
        <v>0.5</v>
      </c>
      <c r="BV159" s="183">
        <v>0.25</v>
      </c>
      <c r="BW159" s="183">
        <v>0.5</v>
      </c>
      <c r="BX159" s="183">
        <v>0.5</v>
      </c>
      <c r="BY159" s="328">
        <v>0</v>
      </c>
    </row>
    <row r="160" spans="1:124" x14ac:dyDescent="0.35">
      <c r="A160" s="315" t="s">
        <v>437</v>
      </c>
      <c r="B160" s="316">
        <v>0.83333333333333326</v>
      </c>
      <c r="C160" s="316">
        <v>0</v>
      </c>
      <c r="D160" s="316">
        <v>0</v>
      </c>
      <c r="E160" s="316">
        <v>8.3333333333333329E-2</v>
      </c>
      <c r="F160" s="315" t="s">
        <v>437</v>
      </c>
      <c r="G160" s="335">
        <v>0.16666666666666666</v>
      </c>
      <c r="H160" s="335" t="s">
        <v>420</v>
      </c>
      <c r="I160" s="335">
        <v>0.91666666666666663</v>
      </c>
      <c r="J160" s="335">
        <v>0.16666666666666666</v>
      </c>
      <c r="K160" s="313"/>
      <c r="L160" s="322" t="s">
        <v>366</v>
      </c>
      <c r="M160" s="316">
        <v>0.17391304347826086</v>
      </c>
      <c r="N160" s="316">
        <v>0</v>
      </c>
      <c r="O160" s="316">
        <v>0</v>
      </c>
      <c r="P160" s="316">
        <v>0</v>
      </c>
      <c r="Q160" s="316">
        <v>0</v>
      </c>
      <c r="R160" s="316">
        <v>0</v>
      </c>
      <c r="S160" s="316">
        <v>0.46666666666666667</v>
      </c>
      <c r="T160" s="321" t="s">
        <v>366</v>
      </c>
      <c r="U160" s="316">
        <v>0.2608695652173913</v>
      </c>
      <c r="V160" s="316">
        <v>1</v>
      </c>
      <c r="W160" s="316">
        <v>0.4</v>
      </c>
      <c r="X160" s="316">
        <v>1</v>
      </c>
      <c r="Y160" s="316">
        <v>0.5</v>
      </c>
      <c r="Z160" s="316">
        <v>1</v>
      </c>
      <c r="AA160" s="316">
        <v>0.2</v>
      </c>
      <c r="AO160" s="136" t="s">
        <v>648</v>
      </c>
      <c r="AP160" s="183">
        <v>0</v>
      </c>
      <c r="AQ160" s="183">
        <v>1</v>
      </c>
      <c r="AR160" s="183">
        <v>0</v>
      </c>
      <c r="AS160" s="183">
        <v>0</v>
      </c>
      <c r="AT160" s="183">
        <v>0</v>
      </c>
      <c r="AU160" s="183">
        <v>0</v>
      </c>
      <c r="AV160" s="183">
        <v>0</v>
      </c>
      <c r="AW160" s="183">
        <v>0</v>
      </c>
      <c r="AX160" s="183">
        <v>0</v>
      </c>
      <c r="AY160" s="183">
        <v>0</v>
      </c>
      <c r="AZ160" s="183">
        <v>0</v>
      </c>
      <c r="BA160" s="183">
        <v>0</v>
      </c>
      <c r="BB160" s="183">
        <v>0</v>
      </c>
      <c r="BC160" s="183">
        <v>0</v>
      </c>
      <c r="BD160" s="183">
        <v>0</v>
      </c>
      <c r="BE160" s="183">
        <v>0</v>
      </c>
      <c r="BF160" s="183">
        <v>0</v>
      </c>
      <c r="BG160" s="183">
        <v>0</v>
      </c>
      <c r="BH160"/>
      <c r="BI160"/>
      <c r="BJ160" s="331" t="s">
        <v>629</v>
      </c>
      <c r="BK160" s="345">
        <v>0</v>
      </c>
      <c r="BL160" s="346">
        <v>0</v>
      </c>
      <c r="BM160" s="346">
        <v>0</v>
      </c>
      <c r="BN160" s="346">
        <v>0</v>
      </c>
      <c r="BO160" s="346">
        <v>0</v>
      </c>
      <c r="BP160" s="346">
        <v>0</v>
      </c>
      <c r="BQ160" s="346">
        <v>1</v>
      </c>
      <c r="BR160" s="332" t="s">
        <v>629</v>
      </c>
      <c r="BS160" s="346">
        <v>0.33333333333333331</v>
      </c>
      <c r="BT160" s="346">
        <v>0</v>
      </c>
      <c r="BU160" s="346">
        <v>1</v>
      </c>
      <c r="BV160" s="346">
        <v>0</v>
      </c>
      <c r="BW160" s="346">
        <v>0</v>
      </c>
      <c r="BX160" s="346">
        <v>0</v>
      </c>
      <c r="BY160" s="347">
        <v>0</v>
      </c>
    </row>
    <row r="161" spans="1:110" x14ac:dyDescent="0.35">
      <c r="A161" s="315" t="s">
        <v>629</v>
      </c>
      <c r="B161" s="316">
        <v>0.8</v>
      </c>
      <c r="C161" s="316">
        <v>0</v>
      </c>
      <c r="D161" s="316">
        <v>0.2</v>
      </c>
      <c r="E161" s="316">
        <v>0</v>
      </c>
      <c r="F161" s="315" t="s">
        <v>629</v>
      </c>
      <c r="G161" s="335">
        <v>0.2</v>
      </c>
      <c r="H161" s="335">
        <v>0.4</v>
      </c>
      <c r="I161" s="335">
        <v>0.8</v>
      </c>
      <c r="J161" s="335">
        <v>0.2</v>
      </c>
      <c r="K161" s="313"/>
      <c r="L161" s="315" t="s">
        <v>437</v>
      </c>
      <c r="M161" s="316">
        <v>0.125</v>
      </c>
      <c r="N161" s="316">
        <v>0</v>
      </c>
      <c r="O161" s="316">
        <v>1</v>
      </c>
      <c r="P161" s="316">
        <v>0</v>
      </c>
      <c r="Q161" s="316">
        <v>0</v>
      </c>
      <c r="R161" s="316">
        <v>0</v>
      </c>
      <c r="S161" s="316">
        <v>0.8571428571428571</v>
      </c>
      <c r="T161" s="318" t="s">
        <v>437</v>
      </c>
      <c r="U161" s="316">
        <v>0.25</v>
      </c>
      <c r="V161" s="316">
        <v>0</v>
      </c>
      <c r="W161" s="316">
        <v>0</v>
      </c>
      <c r="X161" s="316">
        <v>0.4</v>
      </c>
      <c r="Y161" s="316">
        <v>0</v>
      </c>
      <c r="Z161" s="316">
        <v>0</v>
      </c>
      <c r="AA161" s="316">
        <v>0</v>
      </c>
      <c r="AO161" s="1"/>
      <c r="AY161" s="1"/>
      <c r="AZ161" s="1"/>
      <c r="BA161" s="1"/>
      <c r="BD161" s="183"/>
      <c r="BE161" s="183"/>
      <c r="BF161" s="183"/>
      <c r="BG161" s="183"/>
      <c r="BH161"/>
      <c r="BI161"/>
      <c r="BJ161" s="338"/>
      <c r="BK161" s="337"/>
      <c r="BL161" s="337"/>
      <c r="BM161" s="337"/>
      <c r="BN161" s="337"/>
      <c r="BO161" s="337"/>
      <c r="BP161" s="337"/>
      <c r="BQ161" s="337"/>
      <c r="BR161" s="116"/>
      <c r="BS161" s="116"/>
      <c r="BT161" s="338"/>
      <c r="BU161" s="337"/>
      <c r="BV161" s="337"/>
      <c r="BW161" s="337"/>
      <c r="BX161" s="337"/>
      <c r="BY161" s="337"/>
      <c r="BZ161" s="337"/>
      <c r="CA161" s="337"/>
      <c r="CB161" s="116"/>
      <c r="CN161" s="14"/>
    </row>
    <row r="162" spans="1:110" x14ac:dyDescent="0.35">
      <c r="A162" s="315" t="s">
        <v>648</v>
      </c>
      <c r="B162" s="316">
        <v>1</v>
      </c>
      <c r="C162" s="316">
        <v>0</v>
      </c>
      <c r="D162" s="316">
        <v>0</v>
      </c>
      <c r="E162" s="316">
        <v>0</v>
      </c>
      <c r="F162" s="315" t="s">
        <v>648</v>
      </c>
      <c r="G162" s="335" t="s">
        <v>420</v>
      </c>
      <c r="H162" s="335" t="s">
        <v>420</v>
      </c>
      <c r="I162" s="335" t="s">
        <v>420</v>
      </c>
      <c r="J162" s="335" t="s">
        <v>420</v>
      </c>
      <c r="K162" s="313"/>
      <c r="L162" s="315" t="s">
        <v>647</v>
      </c>
      <c r="M162" s="316">
        <v>0.33333333333333331</v>
      </c>
      <c r="N162" s="316">
        <v>0</v>
      </c>
      <c r="O162" s="316">
        <v>0</v>
      </c>
      <c r="P162" s="316">
        <v>0</v>
      </c>
      <c r="Q162" s="316">
        <v>0</v>
      </c>
      <c r="R162" s="316">
        <v>0</v>
      </c>
      <c r="S162" s="316">
        <v>1</v>
      </c>
      <c r="T162" s="318" t="s">
        <v>647</v>
      </c>
      <c r="U162" s="316">
        <v>0</v>
      </c>
      <c r="V162" s="316">
        <v>0</v>
      </c>
      <c r="W162" s="316">
        <v>0</v>
      </c>
      <c r="X162" s="316">
        <v>0.5</v>
      </c>
      <c r="Y162" s="316">
        <v>0</v>
      </c>
      <c r="Z162" s="316">
        <v>0</v>
      </c>
      <c r="AA162" s="316">
        <v>0</v>
      </c>
      <c r="BA162" s="1"/>
      <c r="CN162" s="14"/>
    </row>
    <row r="163" spans="1:110" x14ac:dyDescent="0.35">
      <c r="L163" s="315" t="s">
        <v>660</v>
      </c>
      <c r="M163" s="316">
        <v>0</v>
      </c>
      <c r="N163" s="316">
        <v>0</v>
      </c>
      <c r="O163" s="316">
        <v>1</v>
      </c>
      <c r="P163" s="316">
        <v>0</v>
      </c>
      <c r="Q163" s="316">
        <v>0</v>
      </c>
      <c r="R163" s="316">
        <v>0</v>
      </c>
      <c r="S163" s="316">
        <v>0</v>
      </c>
      <c r="T163" s="318" t="s">
        <v>660</v>
      </c>
      <c r="U163" s="316">
        <v>1</v>
      </c>
      <c r="V163" s="316">
        <v>0</v>
      </c>
      <c r="W163" s="316">
        <v>0</v>
      </c>
      <c r="X163" s="316">
        <v>0</v>
      </c>
      <c r="Y163" s="316">
        <v>0</v>
      </c>
      <c r="Z163" s="316">
        <v>0</v>
      </c>
      <c r="AA163" s="316">
        <v>0</v>
      </c>
      <c r="AP163" s="225" t="s">
        <v>662</v>
      </c>
      <c r="AQ163" s="226"/>
      <c r="AR163" s="226"/>
      <c r="AS163" s="226"/>
      <c r="AT163" s="226"/>
      <c r="AU163" s="226"/>
      <c r="AV163" s="227"/>
      <c r="AW163" s="228"/>
      <c r="AX163" s="229"/>
      <c r="AY163" s="229"/>
      <c r="AZ163" s="229"/>
      <c r="BA163" s="253"/>
      <c r="BB163" s="229"/>
      <c r="BC163" s="230"/>
      <c r="BD163" s="228"/>
      <c r="BE163" s="229"/>
      <c r="BF163" s="229"/>
      <c r="BG163" s="229"/>
      <c r="BH163" s="229"/>
      <c r="BI163" s="229"/>
      <c r="BJ163" s="230"/>
      <c r="BK163" s="228"/>
      <c r="BL163" s="229"/>
      <c r="BM163" s="229"/>
      <c r="BN163" s="229"/>
      <c r="BO163" s="229"/>
      <c r="BP163" s="229"/>
      <c r="BQ163" s="230"/>
      <c r="BR163" s="228"/>
      <c r="BS163" s="229"/>
      <c r="BT163" s="229"/>
      <c r="BU163" s="229"/>
      <c r="BV163" s="229"/>
      <c r="BW163" s="229"/>
      <c r="BX163" s="230"/>
      <c r="BY163" s="228"/>
      <c r="BZ163" s="229"/>
      <c r="CA163" s="229"/>
      <c r="CB163" s="229"/>
      <c r="CC163" s="229"/>
      <c r="CD163" s="229"/>
      <c r="CE163" s="230"/>
      <c r="CF163" s="228"/>
      <c r="CG163" s="229"/>
      <c r="CH163" s="229"/>
      <c r="CI163" s="229"/>
      <c r="CJ163" s="229"/>
      <c r="CK163" s="229"/>
      <c r="CL163" s="230"/>
      <c r="CN163" s="14"/>
    </row>
    <row r="164" spans="1:110" x14ac:dyDescent="0.35">
      <c r="L164" s="315" t="s">
        <v>648</v>
      </c>
      <c r="M164" s="316">
        <v>0</v>
      </c>
      <c r="N164" s="316">
        <v>0</v>
      </c>
      <c r="O164" s="316">
        <v>0.5</v>
      </c>
      <c r="P164" s="316">
        <v>0</v>
      </c>
      <c r="Q164" s="316">
        <v>0</v>
      </c>
      <c r="R164" s="316">
        <v>0</v>
      </c>
      <c r="S164" s="316">
        <v>0.5</v>
      </c>
      <c r="T164" s="318" t="s">
        <v>648</v>
      </c>
      <c r="U164" s="316">
        <v>0.5</v>
      </c>
      <c r="V164" s="316">
        <v>0.33</v>
      </c>
      <c r="W164" s="316">
        <v>0.25</v>
      </c>
      <c r="X164" s="316">
        <v>0</v>
      </c>
      <c r="Y164" s="316">
        <v>0</v>
      </c>
      <c r="Z164" s="316">
        <v>1</v>
      </c>
      <c r="AA164" s="316">
        <v>0.5</v>
      </c>
      <c r="AO164" s="142"/>
      <c r="AP164" s="359" t="s">
        <v>19</v>
      </c>
      <c r="AQ164" s="360"/>
      <c r="AR164" s="360"/>
      <c r="AS164" s="360"/>
      <c r="AT164" s="360"/>
      <c r="AU164" s="360"/>
      <c r="AV164" s="361"/>
      <c r="AW164" s="359" t="s">
        <v>20</v>
      </c>
      <c r="AX164" s="360"/>
      <c r="AY164" s="360"/>
      <c r="AZ164" s="360"/>
      <c r="BA164" s="372"/>
      <c r="BB164" s="360"/>
      <c r="BC164" s="361"/>
      <c r="BD164" s="359" t="s">
        <v>23</v>
      </c>
      <c r="BE164" s="360"/>
      <c r="BF164" s="360"/>
      <c r="BG164" s="360"/>
      <c r="BH164" s="360"/>
      <c r="BI164" s="360"/>
      <c r="BJ164" s="361"/>
      <c r="BK164" s="359" t="s">
        <v>24</v>
      </c>
      <c r="BL164" s="360"/>
      <c r="BM164" s="360"/>
      <c r="BN164" s="360"/>
      <c r="BO164" s="360"/>
      <c r="BP164" s="360"/>
      <c r="BQ164" s="361"/>
      <c r="BR164" s="359" t="s">
        <v>26</v>
      </c>
      <c r="BS164" s="360"/>
      <c r="BT164" s="360"/>
      <c r="BU164" s="360"/>
      <c r="BV164" s="360"/>
      <c r="BW164" s="360"/>
      <c r="BX164" s="361"/>
      <c r="BY164" s="359" t="s">
        <v>27</v>
      </c>
      <c r="BZ164" s="360"/>
      <c r="CA164" s="360"/>
      <c r="CB164" s="360"/>
      <c r="CC164" s="360"/>
      <c r="CD164" s="360"/>
      <c r="CE164" s="361"/>
      <c r="CF164" s="359" t="s">
        <v>28</v>
      </c>
      <c r="CG164" s="360"/>
      <c r="CH164" s="360"/>
      <c r="CI164" s="360"/>
      <c r="CJ164" s="360"/>
      <c r="CK164" s="360"/>
      <c r="CL164" s="361"/>
      <c r="CN164" s="14"/>
    </row>
    <row r="165" spans="1:110" x14ac:dyDescent="0.35">
      <c r="L165" s="315" t="s">
        <v>649</v>
      </c>
      <c r="M165" s="316">
        <v>0</v>
      </c>
      <c r="N165" s="316">
        <v>0</v>
      </c>
      <c r="O165" s="316">
        <v>0</v>
      </c>
      <c r="P165" s="316">
        <v>0</v>
      </c>
      <c r="Q165" s="316">
        <v>0</v>
      </c>
      <c r="R165" s="316">
        <v>0</v>
      </c>
      <c r="S165" s="316">
        <v>0</v>
      </c>
      <c r="T165" s="318" t="s">
        <v>649</v>
      </c>
      <c r="U165" s="316">
        <v>0</v>
      </c>
      <c r="V165" s="316">
        <v>0</v>
      </c>
      <c r="W165" s="316">
        <v>0</v>
      </c>
      <c r="X165" s="316">
        <v>0</v>
      </c>
      <c r="Y165" s="316">
        <v>0</v>
      </c>
      <c r="Z165" s="316">
        <v>0</v>
      </c>
      <c r="AA165" s="316">
        <v>0</v>
      </c>
      <c r="AO165" s="143" t="s">
        <v>644</v>
      </c>
      <c r="AP165" s="169" t="s">
        <v>366</v>
      </c>
      <c r="AQ165" s="170" t="s">
        <v>437</v>
      </c>
      <c r="AR165" s="170" t="s">
        <v>647</v>
      </c>
      <c r="AS165" s="170" t="s">
        <v>629</v>
      </c>
      <c r="AT165" s="170" t="s">
        <v>648</v>
      </c>
      <c r="AU165" s="170" t="s">
        <v>649</v>
      </c>
      <c r="AV165" s="170" t="s">
        <v>650</v>
      </c>
      <c r="AW165" s="169" t="s">
        <v>366</v>
      </c>
      <c r="AX165" s="170" t="s">
        <v>437</v>
      </c>
      <c r="AY165" s="170" t="s">
        <v>647</v>
      </c>
      <c r="AZ165" s="170" t="s">
        <v>629</v>
      </c>
      <c r="BA165" s="185" t="s">
        <v>648</v>
      </c>
      <c r="BB165" s="170" t="s">
        <v>649</v>
      </c>
      <c r="BC165" s="170" t="s">
        <v>650</v>
      </c>
      <c r="BD165" s="169" t="s">
        <v>366</v>
      </c>
      <c r="BE165" s="170" t="s">
        <v>437</v>
      </c>
      <c r="BF165" s="170" t="s">
        <v>647</v>
      </c>
      <c r="BG165" s="170" t="s">
        <v>629</v>
      </c>
      <c r="BH165" s="170" t="s">
        <v>648</v>
      </c>
      <c r="BI165" s="170" t="s">
        <v>649</v>
      </c>
      <c r="BJ165" s="170" t="s">
        <v>650</v>
      </c>
      <c r="BK165" s="169" t="s">
        <v>366</v>
      </c>
      <c r="BL165" s="170" t="s">
        <v>437</v>
      </c>
      <c r="BM165" s="170" t="s">
        <v>647</v>
      </c>
      <c r="BN165" s="170" t="s">
        <v>629</v>
      </c>
      <c r="BO165" s="170" t="s">
        <v>648</v>
      </c>
      <c r="BP165" s="170" t="s">
        <v>649</v>
      </c>
      <c r="BQ165" s="170" t="s">
        <v>650</v>
      </c>
      <c r="BR165" s="169" t="s">
        <v>366</v>
      </c>
      <c r="BS165" s="170" t="s">
        <v>437</v>
      </c>
      <c r="BT165" s="170" t="s">
        <v>647</v>
      </c>
      <c r="BU165" s="170" t="s">
        <v>629</v>
      </c>
      <c r="BV165" s="170" t="s">
        <v>648</v>
      </c>
      <c r="BW165" s="170" t="s">
        <v>649</v>
      </c>
      <c r="BX165" s="170" t="s">
        <v>650</v>
      </c>
      <c r="BY165" s="169" t="s">
        <v>366</v>
      </c>
      <c r="BZ165" s="170" t="s">
        <v>437</v>
      </c>
      <c r="CA165" s="170" t="s">
        <v>647</v>
      </c>
      <c r="CB165" s="170" t="s">
        <v>629</v>
      </c>
      <c r="CC165" s="170" t="s">
        <v>648</v>
      </c>
      <c r="CD165" s="170" t="s">
        <v>649</v>
      </c>
      <c r="CE165" s="170" t="s">
        <v>650</v>
      </c>
      <c r="CF165" s="169" t="s">
        <v>366</v>
      </c>
      <c r="CG165" s="170" t="s">
        <v>437</v>
      </c>
      <c r="CH165" s="170" t="s">
        <v>647</v>
      </c>
      <c r="CI165" s="170" t="s">
        <v>629</v>
      </c>
      <c r="CJ165" s="170" t="s">
        <v>648</v>
      </c>
      <c r="CK165" s="170" t="s">
        <v>649</v>
      </c>
      <c r="CL165" s="170" t="s">
        <v>650</v>
      </c>
      <c r="CN165" s="14"/>
    </row>
    <row r="166" spans="1:110" x14ac:dyDescent="0.35">
      <c r="L166" s="315" t="s">
        <v>650</v>
      </c>
      <c r="M166" s="316">
        <v>1</v>
      </c>
      <c r="N166" s="316">
        <v>0</v>
      </c>
      <c r="O166" s="316">
        <v>0</v>
      </c>
      <c r="P166" s="316">
        <v>0</v>
      </c>
      <c r="Q166" s="316">
        <v>0</v>
      </c>
      <c r="R166" s="316">
        <v>0</v>
      </c>
      <c r="S166" s="316">
        <v>0</v>
      </c>
      <c r="T166" s="318" t="s">
        <v>650</v>
      </c>
      <c r="U166" s="316">
        <v>0</v>
      </c>
      <c r="V166" s="316">
        <v>1</v>
      </c>
      <c r="W166" s="316">
        <v>0</v>
      </c>
      <c r="X166" s="316">
        <v>1</v>
      </c>
      <c r="Y166" s="316">
        <v>0</v>
      </c>
      <c r="Z166" s="316">
        <v>0</v>
      </c>
      <c r="AA166" s="316">
        <v>0</v>
      </c>
      <c r="AO166" s="249">
        <v>1</v>
      </c>
      <c r="AP166" s="206">
        <v>6</v>
      </c>
      <c r="AQ166" s="157">
        <v>2</v>
      </c>
      <c r="AR166" s="157"/>
      <c r="AS166" s="157">
        <v>1</v>
      </c>
      <c r="AT166" s="157">
        <v>2</v>
      </c>
      <c r="AU166" s="157"/>
      <c r="AV166" s="245"/>
      <c r="AW166" s="206">
        <v>7</v>
      </c>
      <c r="AX166" s="157"/>
      <c r="AY166" s="157"/>
      <c r="AZ166" s="157"/>
      <c r="BA166" s="186">
        <v>1</v>
      </c>
      <c r="BB166" s="157"/>
      <c r="BC166" s="157">
        <v>1</v>
      </c>
      <c r="BD166" s="156">
        <v>2</v>
      </c>
      <c r="BE166" s="157"/>
      <c r="BF166" s="157"/>
      <c r="BG166" s="157"/>
      <c r="BH166" s="157">
        <v>1</v>
      </c>
      <c r="BI166" s="157"/>
      <c r="BJ166" s="157"/>
      <c r="BK166" s="156">
        <v>8</v>
      </c>
      <c r="BL166" s="157">
        <v>2</v>
      </c>
      <c r="BM166" s="157">
        <v>1</v>
      </c>
      <c r="BN166" s="157"/>
      <c r="BO166" s="157"/>
      <c r="BP166" s="157"/>
      <c r="BQ166" s="168">
        <v>1</v>
      </c>
      <c r="BR166" s="156">
        <v>1</v>
      </c>
      <c r="BS166" s="157"/>
      <c r="BT166" s="157"/>
      <c r="BU166" s="157"/>
      <c r="BV166" s="157"/>
      <c r="BW166" s="157"/>
      <c r="BX166" s="168"/>
      <c r="BY166" s="156">
        <v>4</v>
      </c>
      <c r="BZ166" s="157"/>
      <c r="CA166" s="157"/>
      <c r="CB166" s="157"/>
      <c r="CC166" s="157">
        <v>2</v>
      </c>
      <c r="CD166" s="157"/>
      <c r="CE166" s="168"/>
      <c r="CF166" s="156">
        <v>3</v>
      </c>
      <c r="CG166" s="157"/>
      <c r="CH166" s="157"/>
      <c r="CI166" s="157"/>
      <c r="CJ166" s="157">
        <v>1</v>
      </c>
      <c r="CK166" s="157"/>
      <c r="CL166" s="168"/>
      <c r="CN166" s="14"/>
    </row>
    <row r="167" spans="1:110" x14ac:dyDescent="0.35"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J167" s="273"/>
      <c r="AO167" s="249">
        <v>2</v>
      </c>
      <c r="AP167" s="207">
        <v>9</v>
      </c>
      <c r="AQ167" s="45">
        <v>2</v>
      </c>
      <c r="AR167" s="45">
        <v>2</v>
      </c>
      <c r="AS167" s="45"/>
      <c r="AT167" s="45"/>
      <c r="AU167" s="45"/>
      <c r="AV167" s="246"/>
      <c r="AW167" s="207"/>
      <c r="AX167" s="45"/>
      <c r="AY167" s="45"/>
      <c r="AZ167" s="45"/>
      <c r="BA167" s="187"/>
      <c r="BB167" s="45"/>
      <c r="BC167" s="45"/>
      <c r="BD167" s="151"/>
      <c r="BE167" s="45"/>
      <c r="BF167" s="45"/>
      <c r="BG167" s="45"/>
      <c r="BH167" s="45">
        <v>1</v>
      </c>
      <c r="BI167" s="45"/>
      <c r="BJ167" s="45"/>
      <c r="BK167" s="151"/>
      <c r="BL167" s="45">
        <v>1</v>
      </c>
      <c r="BM167" s="45"/>
      <c r="BN167" s="45"/>
      <c r="BO167" s="45"/>
      <c r="BP167" s="45"/>
      <c r="BQ167" s="152"/>
      <c r="BR167" s="151">
        <v>1</v>
      </c>
      <c r="BS167" s="45"/>
      <c r="BT167" s="45"/>
      <c r="BU167" s="45"/>
      <c r="BV167" s="45"/>
      <c r="BW167" s="45"/>
      <c r="BX167" s="152"/>
      <c r="BY167" s="151"/>
      <c r="BZ167" s="45"/>
      <c r="CA167" s="45"/>
      <c r="CB167" s="45"/>
      <c r="CC167" s="45"/>
      <c r="CD167" s="45"/>
      <c r="CE167" s="152"/>
      <c r="CF167" s="151">
        <v>5</v>
      </c>
      <c r="CG167" s="45">
        <v>1</v>
      </c>
      <c r="CH167" s="45"/>
      <c r="CI167" s="45"/>
      <c r="CJ167" s="45"/>
      <c r="CK167" s="45"/>
      <c r="CL167" s="152"/>
      <c r="CN167" s="14"/>
      <c r="CR167" s="268"/>
      <c r="CS167" s="268"/>
      <c r="CT167" s="268"/>
      <c r="DC167" s="365" t="s">
        <v>691</v>
      </c>
      <c r="DD167" s="365"/>
      <c r="DE167" s="365"/>
      <c r="DF167" s="365"/>
    </row>
    <row r="168" spans="1:110" x14ac:dyDescent="0.35">
      <c r="AO168" s="249">
        <v>3</v>
      </c>
      <c r="AP168" s="207">
        <v>4</v>
      </c>
      <c r="AQ168" s="45">
        <v>3</v>
      </c>
      <c r="AR168" s="45"/>
      <c r="AS168" s="45"/>
      <c r="AT168" s="45">
        <v>2</v>
      </c>
      <c r="AU168" s="45"/>
      <c r="AV168" s="246"/>
      <c r="AW168" s="207"/>
      <c r="AX168" s="45"/>
      <c r="AY168" s="45"/>
      <c r="AZ168" s="45"/>
      <c r="BA168" s="187">
        <v>2</v>
      </c>
      <c r="BB168" s="45"/>
      <c r="BC168" s="45"/>
      <c r="BD168" s="151">
        <v>3</v>
      </c>
      <c r="BE168" s="45"/>
      <c r="BF168" s="45"/>
      <c r="BG168" s="45"/>
      <c r="BH168" s="45"/>
      <c r="BI168" s="45"/>
      <c r="BJ168" s="45"/>
      <c r="BK168" s="151"/>
      <c r="BL168" s="45">
        <v>2</v>
      </c>
      <c r="BM168" s="45">
        <v>1</v>
      </c>
      <c r="BN168" s="45"/>
      <c r="BO168" s="45"/>
      <c r="BP168" s="45"/>
      <c r="BQ168" s="152"/>
      <c r="BR168" s="151"/>
      <c r="BS168" s="45"/>
      <c r="BT168" s="45"/>
      <c r="BU168" s="45"/>
      <c r="BV168" s="45"/>
      <c r="BW168" s="45"/>
      <c r="BX168" s="152"/>
      <c r="BY168" s="151"/>
      <c r="BZ168" s="45"/>
      <c r="CA168" s="45"/>
      <c r="CB168" s="45"/>
      <c r="CC168" s="45"/>
      <c r="CD168" s="45"/>
      <c r="CE168" s="152"/>
      <c r="CF168" s="151"/>
      <c r="CG168" s="45"/>
      <c r="CH168" s="45"/>
      <c r="CI168" s="45"/>
      <c r="CJ168" s="45"/>
      <c r="CK168" s="45"/>
      <c r="CL168" s="152"/>
      <c r="CN168" s="14"/>
      <c r="CQ168" s="268"/>
    </row>
    <row r="169" spans="1:110" x14ac:dyDescent="0.35">
      <c r="A169" s="267"/>
      <c r="B169" s="267"/>
      <c r="C169" s="267"/>
      <c r="D169" s="267"/>
      <c r="M169" s="371"/>
      <c r="N169" s="371"/>
      <c r="O169" s="371"/>
      <c r="P169" s="371"/>
      <c r="AO169" s="249">
        <v>4</v>
      </c>
      <c r="AP169" s="207">
        <v>1</v>
      </c>
      <c r="AQ169" s="45"/>
      <c r="AR169" s="45">
        <v>1</v>
      </c>
      <c r="AS169" s="45"/>
      <c r="AT169" s="45"/>
      <c r="AU169" s="45"/>
      <c r="AV169" s="246">
        <v>1</v>
      </c>
      <c r="AW169" s="207"/>
      <c r="AX169" s="45"/>
      <c r="AY169" s="45"/>
      <c r="AZ169" s="45"/>
      <c r="BA169" s="254"/>
      <c r="BB169" s="45"/>
      <c r="BC169" s="45"/>
      <c r="BD169" s="151"/>
      <c r="BE169" s="45"/>
      <c r="BF169" s="45"/>
      <c r="BG169" s="45"/>
      <c r="BH169" s="45"/>
      <c r="BI169" s="45"/>
      <c r="BJ169" s="45"/>
      <c r="BK169" s="151"/>
      <c r="BL169" s="45"/>
      <c r="BM169" s="45"/>
      <c r="BN169" s="45"/>
      <c r="BO169" s="45"/>
      <c r="BP169" s="45"/>
      <c r="BQ169" s="152"/>
      <c r="BR169" s="151"/>
      <c r="BS169" s="45"/>
      <c r="BT169" s="45"/>
      <c r="BU169" s="45"/>
      <c r="BV169" s="45"/>
      <c r="BW169" s="45"/>
      <c r="BX169" s="152"/>
      <c r="BY169" s="151"/>
      <c r="BZ169" s="45"/>
      <c r="CA169" s="45"/>
      <c r="CB169" s="45"/>
      <c r="CC169" s="45"/>
      <c r="CD169" s="45"/>
      <c r="CE169" s="152"/>
      <c r="CF169" s="151">
        <v>3</v>
      </c>
      <c r="CG169" s="45"/>
      <c r="CH169" s="45"/>
      <c r="CI169" s="45"/>
      <c r="CJ169" s="45">
        <v>1</v>
      </c>
      <c r="CK169" s="45"/>
      <c r="CL169" s="152"/>
      <c r="CN169" s="14"/>
    </row>
    <row r="170" spans="1:110" x14ac:dyDescent="0.35">
      <c r="AO170" s="249">
        <v>5</v>
      </c>
      <c r="AP170" s="207"/>
      <c r="AQ170" s="45"/>
      <c r="AR170" s="45"/>
      <c r="AS170" s="45"/>
      <c r="AT170" s="45"/>
      <c r="AU170" s="45"/>
      <c r="AV170" s="246"/>
      <c r="AW170" s="207"/>
      <c r="AX170" s="45"/>
      <c r="AY170" s="45"/>
      <c r="AZ170" s="45"/>
      <c r="BA170" s="187"/>
      <c r="BB170" s="45"/>
      <c r="BC170" s="45"/>
      <c r="BD170" s="151"/>
      <c r="BE170" s="45"/>
      <c r="BF170" s="45"/>
      <c r="BG170" s="45"/>
      <c r="BH170" s="45"/>
      <c r="BI170" s="45"/>
      <c r="BJ170" s="45"/>
      <c r="BK170" s="151"/>
      <c r="BL170" s="45"/>
      <c r="BM170" s="45"/>
      <c r="BN170" s="45"/>
      <c r="BO170" s="45"/>
      <c r="BP170" s="45"/>
      <c r="BQ170" s="152"/>
      <c r="BR170" s="151"/>
      <c r="BS170" s="45"/>
      <c r="BT170" s="45"/>
      <c r="BU170" s="45"/>
      <c r="BV170" s="45"/>
      <c r="BW170" s="45"/>
      <c r="BX170" s="152"/>
      <c r="BY170" s="151"/>
      <c r="BZ170" s="45"/>
      <c r="CA170" s="45"/>
      <c r="CB170" s="45"/>
      <c r="CC170" s="45"/>
      <c r="CD170" s="45"/>
      <c r="CE170" s="152"/>
      <c r="CF170" s="151">
        <v>1</v>
      </c>
      <c r="CG170" s="45"/>
      <c r="CH170" s="45"/>
      <c r="CI170" s="45"/>
      <c r="CJ170" s="45"/>
      <c r="CK170" s="45"/>
      <c r="CL170" s="152"/>
      <c r="CN170" s="14"/>
    </row>
    <row r="171" spans="1:110" x14ac:dyDescent="0.35">
      <c r="AO171" s="250">
        <v>6</v>
      </c>
      <c r="AP171" s="208">
        <v>3</v>
      </c>
      <c r="AQ171" s="173">
        <v>1</v>
      </c>
      <c r="AR171" s="173"/>
      <c r="AS171" s="173"/>
      <c r="AT171" s="173"/>
      <c r="AU171" s="173"/>
      <c r="AV171" s="247"/>
      <c r="AW171" s="208"/>
      <c r="AX171" s="173"/>
      <c r="AY171" s="173"/>
      <c r="AZ171" s="173"/>
      <c r="BA171" s="188"/>
      <c r="BB171" s="173"/>
      <c r="BC171" s="174"/>
      <c r="BD171" s="172"/>
      <c r="BE171" s="173">
        <v>6</v>
      </c>
      <c r="BF171" s="173"/>
      <c r="BG171" s="173">
        <v>1</v>
      </c>
      <c r="BH171" s="173">
        <v>2</v>
      </c>
      <c r="BI171" s="173"/>
      <c r="BJ171" s="174"/>
      <c r="BK171" s="172"/>
      <c r="BL171" s="173"/>
      <c r="BM171" s="173"/>
      <c r="BN171" s="173"/>
      <c r="BO171" s="173"/>
      <c r="BP171" s="173"/>
      <c r="BQ171" s="152"/>
      <c r="BR171" s="172"/>
      <c r="BS171" s="173"/>
      <c r="BT171" s="173"/>
      <c r="BU171" s="173"/>
      <c r="BV171" s="173"/>
      <c r="BW171" s="173"/>
      <c r="BX171" s="152"/>
      <c r="BY171" s="172"/>
      <c r="BZ171" s="173"/>
      <c r="CA171" s="173"/>
      <c r="CB171" s="173"/>
      <c r="CC171" s="173"/>
      <c r="CD171" s="173"/>
      <c r="CE171" s="152"/>
      <c r="CF171" s="172">
        <v>3</v>
      </c>
      <c r="CG171" s="173">
        <v>6</v>
      </c>
      <c r="CH171" s="173">
        <v>3</v>
      </c>
      <c r="CI171" s="173"/>
      <c r="CJ171" s="173"/>
      <c r="CK171" s="173"/>
      <c r="CL171" s="152"/>
      <c r="CN171" s="14"/>
    </row>
    <row r="172" spans="1:110" ht="15" thickBot="1" x14ac:dyDescent="0.4">
      <c r="AO172" s="251" t="s">
        <v>646</v>
      </c>
      <c r="AP172" s="209">
        <f>SUBTOTAL(9,AP166:AP171)</f>
        <v>23</v>
      </c>
      <c r="AQ172" s="159">
        <f t="shared" ref="AQ172:AV172" si="72">SUBTOTAL(9,AQ166:AQ171)</f>
        <v>8</v>
      </c>
      <c r="AR172" s="159">
        <f t="shared" si="72"/>
        <v>3</v>
      </c>
      <c r="AS172" s="159">
        <f t="shared" si="72"/>
        <v>1</v>
      </c>
      <c r="AT172" s="159">
        <f t="shared" si="72"/>
        <v>4</v>
      </c>
      <c r="AU172" s="159">
        <f t="shared" si="72"/>
        <v>0</v>
      </c>
      <c r="AV172" s="248">
        <f t="shared" si="72"/>
        <v>1</v>
      </c>
      <c r="AW172" s="209">
        <f>SUBTOTAL(9,AW166:AW171)</f>
        <v>7</v>
      </c>
      <c r="AX172" s="159">
        <f t="shared" ref="AX172:BC172" si="73">SUBTOTAL(9,AX166:AX171)</f>
        <v>0</v>
      </c>
      <c r="AY172" s="159">
        <f t="shared" si="73"/>
        <v>0</v>
      </c>
      <c r="AZ172" s="159">
        <f t="shared" si="73"/>
        <v>0</v>
      </c>
      <c r="BA172" s="189">
        <f t="shared" si="73"/>
        <v>3</v>
      </c>
      <c r="BB172" s="159">
        <f t="shared" si="73"/>
        <v>0</v>
      </c>
      <c r="BC172" s="153">
        <f t="shared" si="73"/>
        <v>1</v>
      </c>
      <c r="BD172" s="158">
        <f>SUBTOTAL(9,BD166:BD171)</f>
        <v>5</v>
      </c>
      <c r="BE172" s="159">
        <f t="shared" ref="BE172:BJ172" si="74">SUBTOTAL(9,BE166:BE171)</f>
        <v>6</v>
      </c>
      <c r="BF172" s="159">
        <f t="shared" si="74"/>
        <v>0</v>
      </c>
      <c r="BG172" s="159">
        <f t="shared" si="74"/>
        <v>1</v>
      </c>
      <c r="BH172" s="159">
        <f t="shared" si="74"/>
        <v>4</v>
      </c>
      <c r="BI172" s="159">
        <f t="shared" si="74"/>
        <v>0</v>
      </c>
      <c r="BJ172" s="153">
        <f t="shared" si="74"/>
        <v>0</v>
      </c>
      <c r="BK172" s="158">
        <f>SUBTOTAL(9,BK166:BK171)</f>
        <v>8</v>
      </c>
      <c r="BL172" s="159">
        <f>SUBTOTAL(9,BL166:BL171)</f>
        <v>5</v>
      </c>
      <c r="BM172" s="159">
        <f>SUBTOTAL(9,BM166:BM171)</f>
        <v>2</v>
      </c>
      <c r="BN172" s="159">
        <f>SUBTOTAL(9,BN166:BN171)</f>
        <v>0</v>
      </c>
      <c r="BO172" s="159">
        <f>SUBTOTAL(9,BO167:BO171)</f>
        <v>0</v>
      </c>
      <c r="BP172" s="159">
        <f>SUBTOTAL(9,BP166:BP171)</f>
        <v>0</v>
      </c>
      <c r="BQ172" s="153">
        <f>SUBTOTAL(9,BQ166:BQ171)</f>
        <v>1</v>
      </c>
      <c r="BR172" s="158">
        <f>SUBTOTAL(9,BR166:BR171)</f>
        <v>2</v>
      </c>
      <c r="BS172" s="159">
        <f t="shared" ref="BS172:BX172" si="75">SUBTOTAL(9,BS166:BS171)</f>
        <v>0</v>
      </c>
      <c r="BT172" s="159">
        <f t="shared" si="75"/>
        <v>0</v>
      </c>
      <c r="BU172" s="159">
        <f t="shared" si="75"/>
        <v>0</v>
      </c>
      <c r="BV172" s="159">
        <f t="shared" si="75"/>
        <v>0</v>
      </c>
      <c r="BW172" s="159">
        <f t="shared" si="75"/>
        <v>0</v>
      </c>
      <c r="BX172" s="153">
        <f t="shared" si="75"/>
        <v>0</v>
      </c>
      <c r="BY172" s="158">
        <f>SUBTOTAL(9,BY166:BY171)</f>
        <v>4</v>
      </c>
      <c r="BZ172" s="159">
        <f t="shared" ref="BZ172:CE172" si="76">SUBTOTAL(9,BZ166:BZ171)</f>
        <v>0</v>
      </c>
      <c r="CA172" s="159">
        <f t="shared" si="76"/>
        <v>0</v>
      </c>
      <c r="CB172" s="159">
        <f t="shared" si="76"/>
        <v>0</v>
      </c>
      <c r="CC172" s="159">
        <f t="shared" si="76"/>
        <v>2</v>
      </c>
      <c r="CD172" s="159">
        <f t="shared" si="76"/>
        <v>0</v>
      </c>
      <c r="CE172" s="153">
        <f t="shared" si="76"/>
        <v>0</v>
      </c>
      <c r="CF172" s="158">
        <f>SUBTOTAL(9,CF166:CF171)</f>
        <v>15</v>
      </c>
      <c r="CG172" s="159">
        <f t="shared" ref="CG172:CL172" si="77">SUBTOTAL(9,CG166:CG171)</f>
        <v>7</v>
      </c>
      <c r="CH172" s="159">
        <f t="shared" si="77"/>
        <v>3</v>
      </c>
      <c r="CI172" s="159">
        <f t="shared" si="77"/>
        <v>0</v>
      </c>
      <c r="CJ172" s="159">
        <f t="shared" si="77"/>
        <v>2</v>
      </c>
      <c r="CK172" s="159">
        <f t="shared" si="77"/>
        <v>0</v>
      </c>
      <c r="CL172" s="153">
        <f t="shared" si="77"/>
        <v>0</v>
      </c>
      <c r="CN172" s="14"/>
    </row>
    <row r="173" spans="1:110" ht="15" thickTop="1" x14ac:dyDescent="0.35">
      <c r="AO173" s="249">
        <v>1</v>
      </c>
      <c r="AP173" s="210">
        <f>IF(AP166=0,"-",AP166/AP$172)</f>
        <v>0.2608695652173913</v>
      </c>
      <c r="AQ173" s="161">
        <f t="shared" ref="AQ173:AV173" si="78">IF(AQ166=0,"-",AQ166/AQ$172)</f>
        <v>0.25</v>
      </c>
      <c r="AR173" s="161" t="str">
        <f t="shared" si="78"/>
        <v>-</v>
      </c>
      <c r="AS173" s="161">
        <f t="shared" si="78"/>
        <v>1</v>
      </c>
      <c r="AT173" s="161">
        <f t="shared" ref="AT173:AU175" si="79">IF(AT166=0,"-",AT166/AT$172)</f>
        <v>0.5</v>
      </c>
      <c r="AU173" s="161" t="str">
        <f t="shared" si="79"/>
        <v>-</v>
      </c>
      <c r="AV173" s="162" t="str">
        <f t="shared" si="78"/>
        <v>-</v>
      </c>
      <c r="AW173" s="210">
        <f>IF(AW166=0,"-",AW166/AW$172)</f>
        <v>1</v>
      </c>
      <c r="AX173" s="161" t="str">
        <f t="shared" ref="AX173:CL173" si="80">IF(AX166=0,"-",AX166/AX$172)</f>
        <v>-</v>
      </c>
      <c r="AY173" s="161" t="str">
        <f t="shared" si="80"/>
        <v>-</v>
      </c>
      <c r="AZ173" s="161" t="str">
        <f t="shared" si="80"/>
        <v>-</v>
      </c>
      <c r="BA173" s="190">
        <f t="shared" si="80"/>
        <v>0.33333333333333331</v>
      </c>
      <c r="BB173" s="161" t="str">
        <f t="shared" si="80"/>
        <v>-</v>
      </c>
      <c r="BC173" s="162">
        <f t="shared" si="80"/>
        <v>1</v>
      </c>
      <c r="BD173" s="210">
        <f t="shared" si="80"/>
        <v>0.4</v>
      </c>
      <c r="BE173" s="161" t="str">
        <f t="shared" si="80"/>
        <v>-</v>
      </c>
      <c r="BF173" s="161" t="str">
        <f t="shared" si="80"/>
        <v>-</v>
      </c>
      <c r="BG173" s="161" t="str">
        <f t="shared" si="80"/>
        <v>-</v>
      </c>
      <c r="BH173" s="161">
        <f t="shared" si="80"/>
        <v>0.25</v>
      </c>
      <c r="BI173" s="161" t="str">
        <f t="shared" si="80"/>
        <v>-</v>
      </c>
      <c r="BJ173" s="162" t="str">
        <f t="shared" si="80"/>
        <v>-</v>
      </c>
      <c r="BK173" s="210">
        <f t="shared" si="80"/>
        <v>1</v>
      </c>
      <c r="BL173" s="161">
        <f t="shared" si="80"/>
        <v>0.4</v>
      </c>
      <c r="BM173" s="161">
        <f t="shared" si="80"/>
        <v>0.5</v>
      </c>
      <c r="BN173" s="161" t="str">
        <f t="shared" si="80"/>
        <v>-</v>
      </c>
      <c r="BO173" s="161" t="str">
        <f t="shared" si="80"/>
        <v>-</v>
      </c>
      <c r="BP173" s="161" t="str">
        <f t="shared" si="80"/>
        <v>-</v>
      </c>
      <c r="BQ173" s="162">
        <f t="shared" si="80"/>
        <v>1</v>
      </c>
      <c r="BR173" s="210">
        <f t="shared" si="80"/>
        <v>0.5</v>
      </c>
      <c r="BS173" s="161" t="str">
        <f t="shared" si="80"/>
        <v>-</v>
      </c>
      <c r="BT173" s="161" t="str">
        <f t="shared" si="80"/>
        <v>-</v>
      </c>
      <c r="BU173" s="161" t="str">
        <f t="shared" si="80"/>
        <v>-</v>
      </c>
      <c r="BV173" s="161" t="str">
        <f t="shared" si="80"/>
        <v>-</v>
      </c>
      <c r="BW173" s="161" t="str">
        <f t="shared" si="80"/>
        <v>-</v>
      </c>
      <c r="BX173" s="162" t="str">
        <f t="shared" si="80"/>
        <v>-</v>
      </c>
      <c r="BY173" s="210">
        <f t="shared" si="80"/>
        <v>1</v>
      </c>
      <c r="BZ173" s="161" t="str">
        <f t="shared" si="80"/>
        <v>-</v>
      </c>
      <c r="CA173" s="161" t="str">
        <f t="shared" si="80"/>
        <v>-</v>
      </c>
      <c r="CB173" s="161" t="str">
        <f t="shared" si="80"/>
        <v>-</v>
      </c>
      <c r="CC173" s="161">
        <f t="shared" si="80"/>
        <v>1</v>
      </c>
      <c r="CD173" s="161" t="str">
        <f t="shared" si="80"/>
        <v>-</v>
      </c>
      <c r="CE173" s="162" t="str">
        <f t="shared" si="80"/>
        <v>-</v>
      </c>
      <c r="CF173" s="210">
        <f t="shared" si="80"/>
        <v>0.2</v>
      </c>
      <c r="CG173" s="161" t="str">
        <f t="shared" si="80"/>
        <v>-</v>
      </c>
      <c r="CH173" s="161" t="str">
        <f t="shared" si="80"/>
        <v>-</v>
      </c>
      <c r="CI173" s="161" t="str">
        <f t="shared" si="80"/>
        <v>-</v>
      </c>
      <c r="CJ173" s="161">
        <f t="shared" si="80"/>
        <v>0.5</v>
      </c>
      <c r="CK173" s="161" t="str">
        <f t="shared" si="80"/>
        <v>-</v>
      </c>
      <c r="CL173" s="162" t="str">
        <f t="shared" si="80"/>
        <v>-</v>
      </c>
      <c r="CN173" s="14"/>
    </row>
    <row r="174" spans="1:110" x14ac:dyDescent="0.35">
      <c r="AO174" s="249">
        <v>2</v>
      </c>
      <c r="AP174" s="211">
        <f t="shared" ref="AP174:AV178" si="81">IF(AP167=0,"-",AP167/AP$172)</f>
        <v>0.39130434782608697</v>
      </c>
      <c r="AQ174" s="138">
        <f t="shared" si="81"/>
        <v>0.25</v>
      </c>
      <c r="AR174" s="138">
        <f t="shared" si="81"/>
        <v>0.66666666666666663</v>
      </c>
      <c r="AS174" s="138" t="str">
        <f t="shared" si="81"/>
        <v>-</v>
      </c>
      <c r="AT174" s="138" t="str">
        <f t="shared" si="79"/>
        <v>-</v>
      </c>
      <c r="AU174" s="138" t="str">
        <f t="shared" si="79"/>
        <v>-</v>
      </c>
      <c r="AV174" s="163" t="str">
        <f t="shared" si="81"/>
        <v>-</v>
      </c>
      <c r="AW174" s="211" t="str">
        <f t="shared" ref="AW174:CL174" si="82">IF(AW167=0,"-",AW167/AW$172)</f>
        <v>-</v>
      </c>
      <c r="AX174" s="138" t="str">
        <f t="shared" si="82"/>
        <v>-</v>
      </c>
      <c r="AY174" s="138" t="str">
        <f t="shared" si="82"/>
        <v>-</v>
      </c>
      <c r="AZ174" s="138" t="str">
        <f t="shared" si="82"/>
        <v>-</v>
      </c>
      <c r="BA174" s="191" t="str">
        <f t="shared" si="82"/>
        <v>-</v>
      </c>
      <c r="BB174" s="138" t="str">
        <f t="shared" si="82"/>
        <v>-</v>
      </c>
      <c r="BC174" s="163" t="str">
        <f t="shared" si="82"/>
        <v>-</v>
      </c>
      <c r="BD174" s="211" t="str">
        <f t="shared" si="82"/>
        <v>-</v>
      </c>
      <c r="BE174" s="138" t="str">
        <f t="shared" si="82"/>
        <v>-</v>
      </c>
      <c r="BF174" s="138" t="str">
        <f t="shared" si="82"/>
        <v>-</v>
      </c>
      <c r="BG174" s="138" t="str">
        <f t="shared" si="82"/>
        <v>-</v>
      </c>
      <c r="BH174" s="138">
        <f t="shared" si="82"/>
        <v>0.25</v>
      </c>
      <c r="BI174" s="138" t="str">
        <f t="shared" si="82"/>
        <v>-</v>
      </c>
      <c r="BJ174" s="163" t="str">
        <f t="shared" si="82"/>
        <v>-</v>
      </c>
      <c r="BK174" s="211" t="str">
        <f t="shared" si="82"/>
        <v>-</v>
      </c>
      <c r="BL174" s="138">
        <f t="shared" si="82"/>
        <v>0.2</v>
      </c>
      <c r="BM174" s="138" t="str">
        <f t="shared" si="82"/>
        <v>-</v>
      </c>
      <c r="BN174" s="138" t="str">
        <f t="shared" si="82"/>
        <v>-</v>
      </c>
      <c r="BO174" s="138" t="str">
        <f t="shared" si="82"/>
        <v>-</v>
      </c>
      <c r="BP174" s="138" t="str">
        <f t="shared" si="82"/>
        <v>-</v>
      </c>
      <c r="BQ174" s="163" t="str">
        <f t="shared" si="82"/>
        <v>-</v>
      </c>
      <c r="BR174" s="211">
        <f t="shared" si="82"/>
        <v>0.5</v>
      </c>
      <c r="BS174" s="138" t="str">
        <f t="shared" si="82"/>
        <v>-</v>
      </c>
      <c r="BT174" s="138" t="str">
        <f t="shared" si="82"/>
        <v>-</v>
      </c>
      <c r="BU174" s="138" t="str">
        <f t="shared" si="82"/>
        <v>-</v>
      </c>
      <c r="BV174" s="138" t="str">
        <f t="shared" si="82"/>
        <v>-</v>
      </c>
      <c r="BW174" s="138" t="str">
        <f t="shared" si="82"/>
        <v>-</v>
      </c>
      <c r="BX174" s="163" t="str">
        <f t="shared" si="82"/>
        <v>-</v>
      </c>
      <c r="BY174" s="211" t="str">
        <f t="shared" si="82"/>
        <v>-</v>
      </c>
      <c r="BZ174" s="138" t="str">
        <f t="shared" si="82"/>
        <v>-</v>
      </c>
      <c r="CA174" s="138" t="str">
        <f t="shared" si="82"/>
        <v>-</v>
      </c>
      <c r="CB174" s="138" t="str">
        <f t="shared" si="82"/>
        <v>-</v>
      </c>
      <c r="CC174" s="138" t="str">
        <f t="shared" si="82"/>
        <v>-</v>
      </c>
      <c r="CD174" s="138" t="str">
        <f t="shared" si="82"/>
        <v>-</v>
      </c>
      <c r="CE174" s="163" t="str">
        <f t="shared" si="82"/>
        <v>-</v>
      </c>
      <c r="CF174" s="211">
        <f t="shared" si="82"/>
        <v>0.33333333333333331</v>
      </c>
      <c r="CG174" s="138">
        <f t="shared" si="82"/>
        <v>0.14285714285714285</v>
      </c>
      <c r="CH174" s="138" t="str">
        <f t="shared" si="82"/>
        <v>-</v>
      </c>
      <c r="CI174" s="138" t="str">
        <f t="shared" si="82"/>
        <v>-</v>
      </c>
      <c r="CJ174" s="138" t="str">
        <f t="shared" si="82"/>
        <v>-</v>
      </c>
      <c r="CK174" s="138" t="str">
        <f t="shared" si="82"/>
        <v>-</v>
      </c>
      <c r="CL174" s="163" t="str">
        <f t="shared" si="82"/>
        <v>-</v>
      </c>
      <c r="CN174" s="14"/>
    </row>
    <row r="175" spans="1:110" x14ac:dyDescent="0.35">
      <c r="AO175" s="249">
        <v>3</v>
      </c>
      <c r="AP175" s="211">
        <f t="shared" si="81"/>
        <v>0.17391304347826086</v>
      </c>
      <c r="AQ175" s="138">
        <f t="shared" si="81"/>
        <v>0.375</v>
      </c>
      <c r="AR175" s="138" t="str">
        <f t="shared" si="81"/>
        <v>-</v>
      </c>
      <c r="AS175" s="138" t="str">
        <f t="shared" si="81"/>
        <v>-</v>
      </c>
      <c r="AT175" s="138">
        <f t="shared" si="79"/>
        <v>0.5</v>
      </c>
      <c r="AU175" s="138" t="str">
        <f t="shared" si="79"/>
        <v>-</v>
      </c>
      <c r="AV175" s="163" t="str">
        <f t="shared" si="81"/>
        <v>-</v>
      </c>
      <c r="AW175" s="211" t="str">
        <f t="shared" ref="AW175:CL175" si="83">IF(AW168=0,"-",AW168/AW$172)</f>
        <v>-</v>
      </c>
      <c r="AX175" s="138" t="str">
        <f t="shared" si="83"/>
        <v>-</v>
      </c>
      <c r="AY175" s="138" t="str">
        <f t="shared" si="83"/>
        <v>-</v>
      </c>
      <c r="AZ175" s="138" t="str">
        <f t="shared" si="83"/>
        <v>-</v>
      </c>
      <c r="BA175" s="191">
        <f t="shared" si="83"/>
        <v>0.66666666666666663</v>
      </c>
      <c r="BB175" s="138" t="str">
        <f t="shared" si="83"/>
        <v>-</v>
      </c>
      <c r="BC175" s="163" t="str">
        <f t="shared" si="83"/>
        <v>-</v>
      </c>
      <c r="BD175" s="211">
        <f t="shared" si="83"/>
        <v>0.6</v>
      </c>
      <c r="BE175" s="138" t="str">
        <f t="shared" si="83"/>
        <v>-</v>
      </c>
      <c r="BF175" s="138" t="str">
        <f t="shared" si="83"/>
        <v>-</v>
      </c>
      <c r="BG175" s="138" t="str">
        <f t="shared" si="83"/>
        <v>-</v>
      </c>
      <c r="BH175" s="138" t="str">
        <f t="shared" si="83"/>
        <v>-</v>
      </c>
      <c r="BI175" s="138" t="str">
        <f t="shared" si="83"/>
        <v>-</v>
      </c>
      <c r="BJ175" s="163" t="str">
        <f t="shared" si="83"/>
        <v>-</v>
      </c>
      <c r="BK175" s="211" t="str">
        <f t="shared" si="83"/>
        <v>-</v>
      </c>
      <c r="BL175" s="138">
        <f t="shared" si="83"/>
        <v>0.4</v>
      </c>
      <c r="BM175" s="138">
        <f t="shared" si="83"/>
        <v>0.5</v>
      </c>
      <c r="BN175" s="138" t="str">
        <f t="shared" si="83"/>
        <v>-</v>
      </c>
      <c r="BO175" s="138" t="str">
        <f t="shared" si="83"/>
        <v>-</v>
      </c>
      <c r="BP175" s="138" t="str">
        <f t="shared" si="83"/>
        <v>-</v>
      </c>
      <c r="BQ175" s="163" t="str">
        <f t="shared" si="83"/>
        <v>-</v>
      </c>
      <c r="BR175" s="211" t="str">
        <f t="shared" si="83"/>
        <v>-</v>
      </c>
      <c r="BS175" s="138" t="str">
        <f t="shared" si="83"/>
        <v>-</v>
      </c>
      <c r="BT175" s="138" t="str">
        <f t="shared" si="83"/>
        <v>-</v>
      </c>
      <c r="BU175" s="138" t="str">
        <f t="shared" si="83"/>
        <v>-</v>
      </c>
      <c r="BV175" s="138" t="str">
        <f t="shared" si="83"/>
        <v>-</v>
      </c>
      <c r="BW175" s="138" t="str">
        <f t="shared" si="83"/>
        <v>-</v>
      </c>
      <c r="BX175" s="163" t="str">
        <f t="shared" si="83"/>
        <v>-</v>
      </c>
      <c r="BY175" s="211" t="str">
        <f t="shared" si="83"/>
        <v>-</v>
      </c>
      <c r="BZ175" s="138" t="str">
        <f t="shared" si="83"/>
        <v>-</v>
      </c>
      <c r="CA175" s="138" t="str">
        <f t="shared" si="83"/>
        <v>-</v>
      </c>
      <c r="CB175" s="138" t="str">
        <f t="shared" si="83"/>
        <v>-</v>
      </c>
      <c r="CC175" s="138" t="str">
        <f t="shared" si="83"/>
        <v>-</v>
      </c>
      <c r="CD175" s="138" t="str">
        <f t="shared" si="83"/>
        <v>-</v>
      </c>
      <c r="CE175" s="163" t="str">
        <f t="shared" si="83"/>
        <v>-</v>
      </c>
      <c r="CF175" s="211" t="str">
        <f t="shared" si="83"/>
        <v>-</v>
      </c>
      <c r="CG175" s="138" t="str">
        <f t="shared" si="83"/>
        <v>-</v>
      </c>
      <c r="CH175" s="138" t="str">
        <f t="shared" si="83"/>
        <v>-</v>
      </c>
      <c r="CI175" s="138" t="str">
        <f t="shared" si="83"/>
        <v>-</v>
      </c>
      <c r="CJ175" s="138" t="str">
        <f t="shared" si="83"/>
        <v>-</v>
      </c>
      <c r="CK175" s="138" t="str">
        <f t="shared" si="83"/>
        <v>-</v>
      </c>
      <c r="CL175" s="163" t="str">
        <f t="shared" si="83"/>
        <v>-</v>
      </c>
      <c r="CN175" s="14"/>
    </row>
    <row r="176" spans="1:110" x14ac:dyDescent="0.35">
      <c r="AO176" s="249">
        <v>4</v>
      </c>
      <c r="AP176" s="212">
        <f t="shared" si="81"/>
        <v>4.3478260869565216E-2</v>
      </c>
      <c r="AQ176" s="154" t="str">
        <f t="shared" si="81"/>
        <v>-</v>
      </c>
      <c r="AR176" s="154">
        <f t="shared" si="81"/>
        <v>0.33333333333333331</v>
      </c>
      <c r="AS176" s="154" t="str">
        <f t="shared" si="81"/>
        <v>-</v>
      </c>
      <c r="AT176" s="154" t="str">
        <f t="shared" si="81"/>
        <v>-</v>
      </c>
      <c r="AU176" s="154" t="str">
        <f t="shared" si="81"/>
        <v>-</v>
      </c>
      <c r="AV176" s="164">
        <f t="shared" si="81"/>
        <v>1</v>
      </c>
      <c r="AW176" s="212" t="str">
        <f t="shared" ref="AW176:CL176" si="84">IF(AW169=0,"-",AW169/AW$172)</f>
        <v>-</v>
      </c>
      <c r="AX176" s="154" t="str">
        <f t="shared" si="84"/>
        <v>-</v>
      </c>
      <c r="AY176" s="154" t="str">
        <f t="shared" si="84"/>
        <v>-</v>
      </c>
      <c r="AZ176" s="154" t="str">
        <f t="shared" si="84"/>
        <v>-</v>
      </c>
      <c r="BA176" s="192" t="str">
        <f t="shared" si="84"/>
        <v>-</v>
      </c>
      <c r="BB176" s="154" t="str">
        <f t="shared" si="84"/>
        <v>-</v>
      </c>
      <c r="BC176" s="164" t="str">
        <f t="shared" si="84"/>
        <v>-</v>
      </c>
      <c r="BD176" s="212" t="str">
        <f t="shared" si="84"/>
        <v>-</v>
      </c>
      <c r="BE176" s="154" t="str">
        <f t="shared" si="84"/>
        <v>-</v>
      </c>
      <c r="BF176" s="154" t="str">
        <f t="shared" si="84"/>
        <v>-</v>
      </c>
      <c r="BG176" s="154" t="str">
        <f t="shared" si="84"/>
        <v>-</v>
      </c>
      <c r="BH176" s="154" t="str">
        <f t="shared" si="84"/>
        <v>-</v>
      </c>
      <c r="BI176" s="154" t="str">
        <f t="shared" si="84"/>
        <v>-</v>
      </c>
      <c r="BJ176" s="164" t="str">
        <f t="shared" si="84"/>
        <v>-</v>
      </c>
      <c r="BK176" s="212" t="str">
        <f t="shared" si="84"/>
        <v>-</v>
      </c>
      <c r="BL176" s="154" t="str">
        <f t="shared" si="84"/>
        <v>-</v>
      </c>
      <c r="BM176" s="154" t="str">
        <f t="shared" si="84"/>
        <v>-</v>
      </c>
      <c r="BN176" s="154" t="str">
        <f t="shared" si="84"/>
        <v>-</v>
      </c>
      <c r="BO176" s="154" t="str">
        <f t="shared" si="84"/>
        <v>-</v>
      </c>
      <c r="BP176" s="154" t="str">
        <f t="shared" si="84"/>
        <v>-</v>
      </c>
      <c r="BQ176" s="164" t="str">
        <f t="shared" si="84"/>
        <v>-</v>
      </c>
      <c r="BR176" s="212" t="str">
        <f t="shared" si="84"/>
        <v>-</v>
      </c>
      <c r="BS176" s="154" t="str">
        <f t="shared" si="84"/>
        <v>-</v>
      </c>
      <c r="BT176" s="154" t="str">
        <f t="shared" si="84"/>
        <v>-</v>
      </c>
      <c r="BU176" s="154" t="str">
        <f t="shared" si="84"/>
        <v>-</v>
      </c>
      <c r="BV176" s="154" t="str">
        <f t="shared" si="84"/>
        <v>-</v>
      </c>
      <c r="BW176" s="154" t="str">
        <f t="shared" si="84"/>
        <v>-</v>
      </c>
      <c r="BX176" s="164" t="str">
        <f t="shared" si="84"/>
        <v>-</v>
      </c>
      <c r="BY176" s="212" t="str">
        <f t="shared" si="84"/>
        <v>-</v>
      </c>
      <c r="BZ176" s="154" t="str">
        <f t="shared" si="84"/>
        <v>-</v>
      </c>
      <c r="CA176" s="154" t="str">
        <f t="shared" si="84"/>
        <v>-</v>
      </c>
      <c r="CB176" s="154" t="str">
        <f t="shared" si="84"/>
        <v>-</v>
      </c>
      <c r="CC176" s="154" t="str">
        <f t="shared" si="84"/>
        <v>-</v>
      </c>
      <c r="CD176" s="154" t="str">
        <f t="shared" si="84"/>
        <v>-</v>
      </c>
      <c r="CE176" s="164" t="str">
        <f t="shared" si="84"/>
        <v>-</v>
      </c>
      <c r="CF176" s="212">
        <f t="shared" si="84"/>
        <v>0.2</v>
      </c>
      <c r="CG176" s="154" t="str">
        <f t="shared" si="84"/>
        <v>-</v>
      </c>
      <c r="CH176" s="154" t="str">
        <f t="shared" si="84"/>
        <v>-</v>
      </c>
      <c r="CI176" s="154" t="str">
        <f t="shared" si="84"/>
        <v>-</v>
      </c>
      <c r="CJ176" s="154">
        <f t="shared" si="84"/>
        <v>0.5</v>
      </c>
      <c r="CK176" s="154" t="str">
        <f t="shared" si="84"/>
        <v>-</v>
      </c>
      <c r="CL176" s="164" t="str">
        <f t="shared" si="84"/>
        <v>-</v>
      </c>
      <c r="CN176" s="14"/>
    </row>
    <row r="177" spans="36:92" x14ac:dyDescent="0.35">
      <c r="AO177" s="249">
        <v>5</v>
      </c>
      <c r="AP177" s="212" t="str">
        <f t="shared" si="81"/>
        <v>-</v>
      </c>
      <c r="AQ177" s="154" t="str">
        <f t="shared" si="81"/>
        <v>-</v>
      </c>
      <c r="AR177" s="154" t="str">
        <f t="shared" si="81"/>
        <v>-</v>
      </c>
      <c r="AS177" s="154" t="str">
        <f t="shared" si="81"/>
        <v>-</v>
      </c>
      <c r="AT177" s="154" t="str">
        <f t="shared" si="81"/>
        <v>-</v>
      </c>
      <c r="AU177" s="154" t="str">
        <f t="shared" si="81"/>
        <v>-</v>
      </c>
      <c r="AV177" s="164" t="str">
        <f t="shared" si="81"/>
        <v>-</v>
      </c>
      <c r="AW177" s="212" t="str">
        <f t="shared" ref="AW177:CL177" si="85">IF(AW170=0,"-",AW170/AW$172)</f>
        <v>-</v>
      </c>
      <c r="AX177" s="154" t="str">
        <f t="shared" si="85"/>
        <v>-</v>
      </c>
      <c r="AY177" s="154" t="str">
        <f t="shared" si="85"/>
        <v>-</v>
      </c>
      <c r="AZ177" s="154" t="str">
        <f t="shared" si="85"/>
        <v>-</v>
      </c>
      <c r="BA177" s="192" t="str">
        <f t="shared" si="85"/>
        <v>-</v>
      </c>
      <c r="BB177" s="154" t="str">
        <f t="shared" si="85"/>
        <v>-</v>
      </c>
      <c r="BC177" s="164" t="str">
        <f t="shared" si="85"/>
        <v>-</v>
      </c>
      <c r="BD177" s="212" t="str">
        <f t="shared" si="85"/>
        <v>-</v>
      </c>
      <c r="BE177" s="154" t="str">
        <f t="shared" si="85"/>
        <v>-</v>
      </c>
      <c r="BF177" s="154" t="str">
        <f t="shared" si="85"/>
        <v>-</v>
      </c>
      <c r="BG177" s="154" t="str">
        <f t="shared" si="85"/>
        <v>-</v>
      </c>
      <c r="BH177" s="154" t="str">
        <f t="shared" si="85"/>
        <v>-</v>
      </c>
      <c r="BI177" s="154" t="str">
        <f t="shared" si="85"/>
        <v>-</v>
      </c>
      <c r="BJ177" s="164" t="str">
        <f t="shared" si="85"/>
        <v>-</v>
      </c>
      <c r="BK177" s="212" t="str">
        <f t="shared" si="85"/>
        <v>-</v>
      </c>
      <c r="BL177" s="154" t="str">
        <f t="shared" si="85"/>
        <v>-</v>
      </c>
      <c r="BM177" s="154" t="str">
        <f t="shared" si="85"/>
        <v>-</v>
      </c>
      <c r="BN177" s="154" t="str">
        <f t="shared" si="85"/>
        <v>-</v>
      </c>
      <c r="BO177" s="154" t="str">
        <f t="shared" si="85"/>
        <v>-</v>
      </c>
      <c r="BP177" s="154" t="str">
        <f t="shared" si="85"/>
        <v>-</v>
      </c>
      <c r="BQ177" s="164" t="str">
        <f t="shared" si="85"/>
        <v>-</v>
      </c>
      <c r="BR177" s="212" t="str">
        <f t="shared" si="85"/>
        <v>-</v>
      </c>
      <c r="BS177" s="154" t="str">
        <f t="shared" si="85"/>
        <v>-</v>
      </c>
      <c r="BT177" s="154" t="str">
        <f t="shared" si="85"/>
        <v>-</v>
      </c>
      <c r="BU177" s="154" t="str">
        <f t="shared" si="85"/>
        <v>-</v>
      </c>
      <c r="BV177" s="154" t="str">
        <f t="shared" si="85"/>
        <v>-</v>
      </c>
      <c r="BW177" s="154" t="str">
        <f t="shared" si="85"/>
        <v>-</v>
      </c>
      <c r="BX177" s="164" t="str">
        <f t="shared" si="85"/>
        <v>-</v>
      </c>
      <c r="BY177" s="212" t="str">
        <f t="shared" si="85"/>
        <v>-</v>
      </c>
      <c r="BZ177" s="154" t="str">
        <f t="shared" si="85"/>
        <v>-</v>
      </c>
      <c r="CA177" s="154" t="str">
        <f t="shared" si="85"/>
        <v>-</v>
      </c>
      <c r="CB177" s="154" t="str">
        <f t="shared" si="85"/>
        <v>-</v>
      </c>
      <c r="CC177" s="154" t="str">
        <f t="shared" si="85"/>
        <v>-</v>
      </c>
      <c r="CD177" s="154" t="str">
        <f t="shared" si="85"/>
        <v>-</v>
      </c>
      <c r="CE177" s="164" t="str">
        <f t="shared" si="85"/>
        <v>-</v>
      </c>
      <c r="CF177" s="212">
        <f t="shared" si="85"/>
        <v>6.6666666666666666E-2</v>
      </c>
      <c r="CG177" s="154" t="str">
        <f t="shared" si="85"/>
        <v>-</v>
      </c>
      <c r="CH177" s="154" t="str">
        <f t="shared" si="85"/>
        <v>-</v>
      </c>
      <c r="CI177" s="154" t="str">
        <f t="shared" si="85"/>
        <v>-</v>
      </c>
      <c r="CJ177" s="154" t="str">
        <f t="shared" si="85"/>
        <v>-</v>
      </c>
      <c r="CK177" s="154" t="str">
        <f t="shared" si="85"/>
        <v>-</v>
      </c>
      <c r="CL177" s="164" t="str">
        <f t="shared" si="85"/>
        <v>-</v>
      </c>
      <c r="CN177" s="14"/>
    </row>
    <row r="178" spans="36:92" x14ac:dyDescent="0.35">
      <c r="AO178" s="252">
        <v>5</v>
      </c>
      <c r="AP178" s="244">
        <f t="shared" si="81"/>
        <v>0.13043478260869565</v>
      </c>
      <c r="AQ178" s="242">
        <f t="shared" si="81"/>
        <v>0.125</v>
      </c>
      <c r="AR178" s="242" t="str">
        <f t="shared" si="81"/>
        <v>-</v>
      </c>
      <c r="AS178" s="242" t="str">
        <f t="shared" si="81"/>
        <v>-</v>
      </c>
      <c r="AT178" s="242" t="str">
        <f t="shared" si="81"/>
        <v>-</v>
      </c>
      <c r="AU178" s="242" t="str">
        <f t="shared" si="81"/>
        <v>-</v>
      </c>
      <c r="AV178" s="243" t="str">
        <f t="shared" si="81"/>
        <v>-</v>
      </c>
      <c r="AW178" s="244" t="str">
        <f t="shared" ref="AW178:CL178" si="86">IF(AW171=0,"-",AW171/AW$172)</f>
        <v>-</v>
      </c>
      <c r="AX178" s="242" t="str">
        <f t="shared" si="86"/>
        <v>-</v>
      </c>
      <c r="AY178" s="242" t="str">
        <f t="shared" si="86"/>
        <v>-</v>
      </c>
      <c r="AZ178" s="242" t="str">
        <f t="shared" si="86"/>
        <v>-</v>
      </c>
      <c r="BA178" s="255" t="str">
        <f t="shared" si="86"/>
        <v>-</v>
      </c>
      <c r="BB178" s="242" t="str">
        <f t="shared" si="86"/>
        <v>-</v>
      </c>
      <c r="BC178" s="243" t="str">
        <f t="shared" si="86"/>
        <v>-</v>
      </c>
      <c r="BD178" s="244" t="str">
        <f t="shared" si="86"/>
        <v>-</v>
      </c>
      <c r="BE178" s="242">
        <f t="shared" si="86"/>
        <v>1</v>
      </c>
      <c r="BF178" s="242" t="str">
        <f t="shared" si="86"/>
        <v>-</v>
      </c>
      <c r="BG178" s="242">
        <f t="shared" si="86"/>
        <v>1</v>
      </c>
      <c r="BH178" s="242">
        <f t="shared" si="86"/>
        <v>0.5</v>
      </c>
      <c r="BI178" s="242" t="str">
        <f t="shared" si="86"/>
        <v>-</v>
      </c>
      <c r="BJ178" s="243" t="str">
        <f t="shared" si="86"/>
        <v>-</v>
      </c>
      <c r="BK178" s="244" t="str">
        <f t="shared" si="86"/>
        <v>-</v>
      </c>
      <c r="BL178" s="242" t="str">
        <f t="shared" si="86"/>
        <v>-</v>
      </c>
      <c r="BM178" s="242" t="str">
        <f t="shared" si="86"/>
        <v>-</v>
      </c>
      <c r="BN178" s="242" t="str">
        <f t="shared" si="86"/>
        <v>-</v>
      </c>
      <c r="BO178" s="242" t="str">
        <f t="shared" si="86"/>
        <v>-</v>
      </c>
      <c r="BP178" s="242" t="str">
        <f t="shared" si="86"/>
        <v>-</v>
      </c>
      <c r="BQ178" s="243" t="str">
        <f t="shared" si="86"/>
        <v>-</v>
      </c>
      <c r="BR178" s="244" t="str">
        <f t="shared" si="86"/>
        <v>-</v>
      </c>
      <c r="BS178" s="242" t="str">
        <f t="shared" si="86"/>
        <v>-</v>
      </c>
      <c r="BT178" s="242" t="str">
        <f t="shared" si="86"/>
        <v>-</v>
      </c>
      <c r="BU178" s="242" t="str">
        <f t="shared" si="86"/>
        <v>-</v>
      </c>
      <c r="BV178" s="242" t="str">
        <f t="shared" si="86"/>
        <v>-</v>
      </c>
      <c r="BW178" s="242" t="str">
        <f t="shared" si="86"/>
        <v>-</v>
      </c>
      <c r="BX178" s="243" t="str">
        <f t="shared" si="86"/>
        <v>-</v>
      </c>
      <c r="BY178" s="244" t="str">
        <f t="shared" si="86"/>
        <v>-</v>
      </c>
      <c r="BZ178" s="242" t="str">
        <f t="shared" si="86"/>
        <v>-</v>
      </c>
      <c r="CA178" s="242" t="str">
        <f t="shared" si="86"/>
        <v>-</v>
      </c>
      <c r="CB178" s="242" t="str">
        <f t="shared" si="86"/>
        <v>-</v>
      </c>
      <c r="CC178" s="242" t="str">
        <f t="shared" si="86"/>
        <v>-</v>
      </c>
      <c r="CD178" s="242" t="str">
        <f t="shared" si="86"/>
        <v>-</v>
      </c>
      <c r="CE178" s="243" t="str">
        <f t="shared" si="86"/>
        <v>-</v>
      </c>
      <c r="CF178" s="244">
        <f t="shared" si="86"/>
        <v>0.2</v>
      </c>
      <c r="CG178" s="242">
        <f t="shared" si="86"/>
        <v>0.8571428571428571</v>
      </c>
      <c r="CH178" s="242">
        <f t="shared" si="86"/>
        <v>1</v>
      </c>
      <c r="CI178" s="242" t="str">
        <f t="shared" si="86"/>
        <v>-</v>
      </c>
      <c r="CJ178" s="242" t="str">
        <f t="shared" si="86"/>
        <v>-</v>
      </c>
      <c r="CK178" s="242" t="str">
        <f t="shared" si="86"/>
        <v>-</v>
      </c>
      <c r="CL178" s="243" t="str">
        <f t="shared" si="86"/>
        <v>-</v>
      </c>
      <c r="CN178" s="14"/>
    </row>
    <row r="179" spans="36:92" ht="15" thickBot="1" x14ac:dyDescent="0.4">
      <c r="AO179" s="145" t="s">
        <v>692</v>
      </c>
      <c r="AP179" s="175">
        <f t="shared" ref="AP179:BU179" si="87">SUM(AP176:AP178)</f>
        <v>0.17391304347826086</v>
      </c>
      <c r="AQ179" s="176">
        <f t="shared" si="87"/>
        <v>0.125</v>
      </c>
      <c r="AR179" s="176">
        <f t="shared" si="87"/>
        <v>0.33333333333333331</v>
      </c>
      <c r="AS179" s="176">
        <f t="shared" si="87"/>
        <v>0</v>
      </c>
      <c r="AT179" s="176">
        <f t="shared" si="87"/>
        <v>0</v>
      </c>
      <c r="AU179" s="176">
        <f t="shared" si="87"/>
        <v>0</v>
      </c>
      <c r="AV179" s="177">
        <f t="shared" si="87"/>
        <v>1</v>
      </c>
      <c r="AW179" s="175">
        <f t="shared" si="87"/>
        <v>0</v>
      </c>
      <c r="AX179" s="176">
        <f t="shared" si="87"/>
        <v>0</v>
      </c>
      <c r="AY179" s="176">
        <f t="shared" si="87"/>
        <v>0</v>
      </c>
      <c r="AZ179" s="176">
        <f t="shared" si="87"/>
        <v>0</v>
      </c>
      <c r="BA179" s="193">
        <f t="shared" si="87"/>
        <v>0</v>
      </c>
      <c r="BB179" s="176">
        <f t="shared" si="87"/>
        <v>0</v>
      </c>
      <c r="BC179" s="177">
        <f t="shared" si="87"/>
        <v>0</v>
      </c>
      <c r="BD179" s="175">
        <f t="shared" si="87"/>
        <v>0</v>
      </c>
      <c r="BE179" s="176">
        <f t="shared" si="87"/>
        <v>1</v>
      </c>
      <c r="BF179" s="176">
        <f t="shared" si="87"/>
        <v>0</v>
      </c>
      <c r="BG179" s="176">
        <f t="shared" si="87"/>
        <v>1</v>
      </c>
      <c r="BH179" s="176">
        <f t="shared" si="87"/>
        <v>0.5</v>
      </c>
      <c r="BI179" s="176">
        <f t="shared" si="87"/>
        <v>0</v>
      </c>
      <c r="BJ179" s="177">
        <f t="shared" si="87"/>
        <v>0</v>
      </c>
      <c r="BK179" s="175">
        <f t="shared" si="87"/>
        <v>0</v>
      </c>
      <c r="BL179" s="176">
        <f t="shared" si="87"/>
        <v>0</v>
      </c>
      <c r="BM179" s="176">
        <f t="shared" si="87"/>
        <v>0</v>
      </c>
      <c r="BN179" s="176">
        <f t="shared" si="87"/>
        <v>0</v>
      </c>
      <c r="BO179" s="176">
        <f t="shared" si="87"/>
        <v>0</v>
      </c>
      <c r="BP179" s="176">
        <f t="shared" si="87"/>
        <v>0</v>
      </c>
      <c r="BQ179" s="177">
        <f t="shared" si="87"/>
        <v>0</v>
      </c>
      <c r="BR179" s="175">
        <f t="shared" si="87"/>
        <v>0</v>
      </c>
      <c r="BS179" s="176">
        <f t="shared" si="87"/>
        <v>0</v>
      </c>
      <c r="BT179" s="176">
        <f t="shared" si="87"/>
        <v>0</v>
      </c>
      <c r="BU179" s="176">
        <f t="shared" si="87"/>
        <v>0</v>
      </c>
      <c r="BV179" s="176">
        <f t="shared" ref="BV179:CL179" si="88">SUM(BV176:BV178)</f>
        <v>0</v>
      </c>
      <c r="BW179" s="176">
        <f t="shared" si="88"/>
        <v>0</v>
      </c>
      <c r="BX179" s="177">
        <f t="shared" si="88"/>
        <v>0</v>
      </c>
      <c r="BY179" s="175">
        <f t="shared" si="88"/>
        <v>0</v>
      </c>
      <c r="BZ179" s="176">
        <f t="shared" si="88"/>
        <v>0</v>
      </c>
      <c r="CA179" s="176">
        <f t="shared" si="88"/>
        <v>0</v>
      </c>
      <c r="CB179" s="176">
        <f t="shared" si="88"/>
        <v>0</v>
      </c>
      <c r="CC179" s="176">
        <f t="shared" si="88"/>
        <v>0</v>
      </c>
      <c r="CD179" s="176">
        <f t="shared" si="88"/>
        <v>0</v>
      </c>
      <c r="CE179" s="177">
        <f t="shared" si="88"/>
        <v>0</v>
      </c>
      <c r="CF179" s="175">
        <f t="shared" si="88"/>
        <v>0.46666666666666667</v>
      </c>
      <c r="CG179" s="176">
        <f t="shared" si="88"/>
        <v>0.8571428571428571</v>
      </c>
      <c r="CH179" s="176">
        <f t="shared" si="88"/>
        <v>1</v>
      </c>
      <c r="CI179" s="176">
        <f t="shared" si="88"/>
        <v>0</v>
      </c>
      <c r="CJ179" s="176">
        <f t="shared" si="88"/>
        <v>0.5</v>
      </c>
      <c r="CK179" s="176">
        <f t="shared" si="88"/>
        <v>0</v>
      </c>
      <c r="CL179" s="177">
        <f t="shared" si="88"/>
        <v>0</v>
      </c>
      <c r="CN179" s="14"/>
    </row>
    <row r="180" spans="36:92" ht="15.5" thickTop="1" thickBot="1" x14ac:dyDescent="0.4">
      <c r="AO180" s="145" t="s">
        <v>672</v>
      </c>
      <c r="AP180" s="175">
        <f>AP173</f>
        <v>0.2608695652173913</v>
      </c>
      <c r="AQ180" s="176">
        <f t="shared" ref="AQ180:CL180" si="89">AQ173</f>
        <v>0.25</v>
      </c>
      <c r="AR180" s="176" t="str">
        <f t="shared" si="89"/>
        <v>-</v>
      </c>
      <c r="AS180" s="176">
        <f t="shared" si="89"/>
        <v>1</v>
      </c>
      <c r="AT180" s="176">
        <f t="shared" si="89"/>
        <v>0.5</v>
      </c>
      <c r="AU180" s="176" t="str">
        <f t="shared" si="89"/>
        <v>-</v>
      </c>
      <c r="AV180" s="177" t="str">
        <f t="shared" si="89"/>
        <v>-</v>
      </c>
      <c r="AW180" s="175">
        <f t="shared" si="89"/>
        <v>1</v>
      </c>
      <c r="AX180" s="176" t="str">
        <f t="shared" si="89"/>
        <v>-</v>
      </c>
      <c r="AY180" s="176" t="str">
        <f t="shared" si="89"/>
        <v>-</v>
      </c>
      <c r="AZ180" s="176" t="str">
        <f t="shared" si="89"/>
        <v>-</v>
      </c>
      <c r="BA180" s="193">
        <f t="shared" si="89"/>
        <v>0.33333333333333331</v>
      </c>
      <c r="BB180" s="176" t="str">
        <f t="shared" si="89"/>
        <v>-</v>
      </c>
      <c r="BC180" s="177">
        <f t="shared" si="89"/>
        <v>1</v>
      </c>
      <c r="BD180" s="175">
        <f t="shared" si="89"/>
        <v>0.4</v>
      </c>
      <c r="BE180" s="176" t="str">
        <f t="shared" si="89"/>
        <v>-</v>
      </c>
      <c r="BF180" s="176" t="str">
        <f t="shared" si="89"/>
        <v>-</v>
      </c>
      <c r="BG180" s="176" t="str">
        <f t="shared" si="89"/>
        <v>-</v>
      </c>
      <c r="BH180" s="176">
        <f t="shared" si="89"/>
        <v>0.25</v>
      </c>
      <c r="BI180" s="176" t="str">
        <f t="shared" si="89"/>
        <v>-</v>
      </c>
      <c r="BJ180" s="177" t="str">
        <f t="shared" si="89"/>
        <v>-</v>
      </c>
      <c r="BK180" s="175">
        <f t="shared" si="89"/>
        <v>1</v>
      </c>
      <c r="BL180" s="176">
        <f t="shared" si="89"/>
        <v>0.4</v>
      </c>
      <c r="BM180" s="176">
        <f t="shared" si="89"/>
        <v>0.5</v>
      </c>
      <c r="BN180" s="176" t="str">
        <f t="shared" si="89"/>
        <v>-</v>
      </c>
      <c r="BO180" s="176" t="str">
        <f t="shared" si="89"/>
        <v>-</v>
      </c>
      <c r="BP180" s="176" t="str">
        <f t="shared" si="89"/>
        <v>-</v>
      </c>
      <c r="BQ180" s="177">
        <f t="shared" si="89"/>
        <v>1</v>
      </c>
      <c r="BR180" s="175">
        <f t="shared" si="89"/>
        <v>0.5</v>
      </c>
      <c r="BS180" s="176" t="str">
        <f t="shared" si="89"/>
        <v>-</v>
      </c>
      <c r="BT180" s="176" t="str">
        <f t="shared" si="89"/>
        <v>-</v>
      </c>
      <c r="BU180" s="176" t="str">
        <f t="shared" si="89"/>
        <v>-</v>
      </c>
      <c r="BV180" s="176" t="str">
        <f t="shared" si="89"/>
        <v>-</v>
      </c>
      <c r="BW180" s="176" t="str">
        <f t="shared" si="89"/>
        <v>-</v>
      </c>
      <c r="BX180" s="177" t="str">
        <f t="shared" si="89"/>
        <v>-</v>
      </c>
      <c r="BY180" s="175">
        <f t="shared" si="89"/>
        <v>1</v>
      </c>
      <c r="BZ180" s="176" t="str">
        <f t="shared" si="89"/>
        <v>-</v>
      </c>
      <c r="CA180" s="176" t="str">
        <f t="shared" si="89"/>
        <v>-</v>
      </c>
      <c r="CB180" s="176" t="str">
        <f t="shared" si="89"/>
        <v>-</v>
      </c>
      <c r="CC180" s="176">
        <f t="shared" si="89"/>
        <v>1</v>
      </c>
      <c r="CD180" s="176" t="str">
        <f t="shared" si="89"/>
        <v>-</v>
      </c>
      <c r="CE180" s="177" t="str">
        <f t="shared" si="89"/>
        <v>-</v>
      </c>
      <c r="CF180" s="175">
        <f t="shared" si="89"/>
        <v>0.2</v>
      </c>
      <c r="CG180" s="176" t="str">
        <f t="shared" si="89"/>
        <v>-</v>
      </c>
      <c r="CH180" s="176" t="str">
        <f t="shared" si="89"/>
        <v>-</v>
      </c>
      <c r="CI180" s="176" t="str">
        <f t="shared" si="89"/>
        <v>-</v>
      </c>
      <c r="CJ180" s="176">
        <f t="shared" si="89"/>
        <v>0.5</v>
      </c>
      <c r="CK180" s="176" t="str">
        <f t="shared" si="89"/>
        <v>-</v>
      </c>
      <c r="CL180" s="177" t="str">
        <f t="shared" si="89"/>
        <v>-</v>
      </c>
      <c r="CN180" s="14"/>
    </row>
    <row r="181" spans="36:92" ht="15" thickTop="1" x14ac:dyDescent="0.35">
      <c r="CN181" s="14"/>
    </row>
    <row r="182" spans="36:92" x14ac:dyDescent="0.35">
      <c r="CN182" s="14"/>
    </row>
    <row r="183" spans="36:92" x14ac:dyDescent="0.35">
      <c r="AJ183" s="310"/>
      <c r="CN183" s="14"/>
    </row>
    <row r="184" spans="36:92" x14ac:dyDescent="0.35">
      <c r="AJ184" s="311"/>
      <c r="CN184" s="14"/>
    </row>
    <row r="185" spans="36:92" x14ac:dyDescent="0.35">
      <c r="AJ185" s="311"/>
      <c r="CN185" s="14"/>
    </row>
    <row r="186" spans="36:92" x14ac:dyDescent="0.35">
      <c r="AJ186" s="311"/>
      <c r="CN186" s="14"/>
    </row>
    <row r="187" spans="36:92" x14ac:dyDescent="0.35">
      <c r="AJ187" s="311"/>
      <c r="CN187" s="14"/>
    </row>
    <row r="188" spans="36:92" x14ac:dyDescent="0.35">
      <c r="AJ188" s="311"/>
      <c r="CN188" s="14"/>
    </row>
    <row r="189" spans="36:92" x14ac:dyDescent="0.35">
      <c r="AJ189" s="311"/>
      <c r="CN189" s="14"/>
    </row>
    <row r="190" spans="36:92" x14ac:dyDescent="0.35">
      <c r="AJ190" s="311"/>
      <c r="CN190" s="14"/>
    </row>
    <row r="191" spans="36:92" x14ac:dyDescent="0.35">
      <c r="AJ191" s="311"/>
      <c r="CN191" s="14"/>
    </row>
    <row r="192" spans="36:92" x14ac:dyDescent="0.35">
      <c r="AJ192" s="311"/>
      <c r="CN192" s="14"/>
    </row>
    <row r="193" spans="36:92" x14ac:dyDescent="0.35">
      <c r="AJ193" s="311"/>
      <c r="CN193" s="14"/>
    </row>
    <row r="194" spans="36:92" x14ac:dyDescent="0.35">
      <c r="AJ194" s="311"/>
      <c r="CN194" s="14"/>
    </row>
    <row r="195" spans="36:92" x14ac:dyDescent="0.35">
      <c r="AJ195" s="312"/>
      <c r="CN195" s="14"/>
    </row>
    <row r="196" spans="36:92" x14ac:dyDescent="0.35">
      <c r="AJ196" s="311"/>
      <c r="CN196" s="14"/>
    </row>
    <row r="197" spans="36:92" x14ac:dyDescent="0.35">
      <c r="AJ197" s="311"/>
      <c r="CN197" s="14"/>
    </row>
    <row r="198" spans="36:92" x14ac:dyDescent="0.35">
      <c r="AJ198" s="311"/>
      <c r="CN198" s="14"/>
    </row>
    <row r="199" spans="36:92" x14ac:dyDescent="0.35">
      <c r="AJ199" s="311"/>
      <c r="CN199" s="14"/>
    </row>
    <row r="200" spans="36:92" x14ac:dyDescent="0.35">
      <c r="AJ200" s="311"/>
      <c r="CN200" s="14"/>
    </row>
    <row r="201" spans="36:92" x14ac:dyDescent="0.35">
      <c r="AJ201" s="311"/>
      <c r="CN201" s="14"/>
    </row>
    <row r="202" spans="36:92" x14ac:dyDescent="0.35">
      <c r="AJ202" s="311"/>
    </row>
    <row r="203" spans="36:92" x14ac:dyDescent="0.35">
      <c r="AJ203" s="311"/>
    </row>
    <row r="204" spans="36:92" x14ac:dyDescent="0.35">
      <c r="AJ204" s="311"/>
    </row>
    <row r="205" spans="36:92" x14ac:dyDescent="0.35">
      <c r="AJ205" s="311"/>
    </row>
    <row r="206" spans="36:92" x14ac:dyDescent="0.35">
      <c r="AJ206" s="311"/>
    </row>
    <row r="207" spans="36:92" x14ac:dyDescent="0.35">
      <c r="AJ207" s="311"/>
    </row>
    <row r="208" spans="36:92" x14ac:dyDescent="0.35">
      <c r="AJ208" s="311"/>
    </row>
    <row r="209" spans="36:36" x14ac:dyDescent="0.35">
      <c r="AJ209" s="311"/>
    </row>
    <row r="210" spans="36:36" x14ac:dyDescent="0.35">
      <c r="AJ210" s="311"/>
    </row>
    <row r="211" spans="36:36" x14ac:dyDescent="0.35">
      <c r="AJ211" s="311"/>
    </row>
    <row r="212" spans="36:36" x14ac:dyDescent="0.35">
      <c r="AJ212" s="311"/>
    </row>
    <row r="213" spans="36:36" x14ac:dyDescent="0.35">
      <c r="AJ213" s="311"/>
    </row>
    <row r="214" spans="36:36" x14ac:dyDescent="0.35">
      <c r="AJ214" s="311"/>
    </row>
    <row r="215" spans="36:36" x14ac:dyDescent="0.35">
      <c r="AJ215" s="311"/>
    </row>
    <row r="216" spans="36:36" x14ac:dyDescent="0.35">
      <c r="AJ216" s="311"/>
    </row>
    <row r="217" spans="36:36" x14ac:dyDescent="0.35">
      <c r="AJ217" s="311"/>
    </row>
    <row r="218" spans="36:36" x14ac:dyDescent="0.35">
      <c r="AJ218" s="311"/>
    </row>
    <row r="219" spans="36:36" x14ac:dyDescent="0.35">
      <c r="AJ219" s="311"/>
    </row>
    <row r="220" spans="36:36" x14ac:dyDescent="0.35">
      <c r="AJ220" s="311"/>
    </row>
    <row r="221" spans="36:36" x14ac:dyDescent="0.35">
      <c r="AJ221" s="311"/>
    </row>
    <row r="222" spans="36:36" x14ac:dyDescent="0.35">
      <c r="AJ222" s="311"/>
    </row>
    <row r="223" spans="36:36" x14ac:dyDescent="0.35">
      <c r="AJ223" s="311"/>
    </row>
    <row r="224" spans="36:36" x14ac:dyDescent="0.35">
      <c r="AJ224" s="311"/>
    </row>
    <row r="225" spans="36:36" x14ac:dyDescent="0.35">
      <c r="AJ225" s="311"/>
    </row>
    <row r="226" spans="36:36" x14ac:dyDescent="0.35">
      <c r="AJ226" s="311"/>
    </row>
    <row r="227" spans="36:36" x14ac:dyDescent="0.35">
      <c r="AJ227" s="311"/>
    </row>
    <row r="228" spans="36:36" x14ac:dyDescent="0.35">
      <c r="AJ228" s="311"/>
    </row>
    <row r="229" spans="36:36" x14ac:dyDescent="0.35">
      <c r="AJ229" s="311"/>
    </row>
    <row r="230" spans="36:36" x14ac:dyDescent="0.35">
      <c r="AJ230" s="311"/>
    </row>
    <row r="231" spans="36:36" x14ac:dyDescent="0.35">
      <c r="AJ231" s="311"/>
    </row>
    <row r="232" spans="36:36" x14ac:dyDescent="0.35">
      <c r="AJ232" s="311"/>
    </row>
  </sheetData>
  <autoFilter ref="N3:X106" xr:uid="{13211914-83D8-4180-A80C-033B914ECCC3}"/>
  <mergeCells count="62">
    <mergeCell ref="Q128:W128"/>
    <mergeCell ref="X128:AD128"/>
    <mergeCell ref="AE128:AK128"/>
    <mergeCell ref="AX110:BD110"/>
    <mergeCell ref="BE110:BK110"/>
    <mergeCell ref="N2:T2"/>
    <mergeCell ref="A2:H2"/>
    <mergeCell ref="I2:L2"/>
    <mergeCell ref="J110:Y110"/>
    <mergeCell ref="U2:X2"/>
    <mergeCell ref="J128:P128"/>
    <mergeCell ref="BK129:BM129"/>
    <mergeCell ref="AQ110:AW110"/>
    <mergeCell ref="BZ110:CF110"/>
    <mergeCell ref="M169:P169"/>
    <mergeCell ref="AP164:AV164"/>
    <mergeCell ref="AW164:BC164"/>
    <mergeCell ref="M158:S158"/>
    <mergeCell ref="M157:S157"/>
    <mergeCell ref="U157:AA157"/>
    <mergeCell ref="A156:J156"/>
    <mergeCell ref="B147:E147"/>
    <mergeCell ref="J111:M111"/>
    <mergeCell ref="N111:Q111"/>
    <mergeCell ref="R111:U111"/>
    <mergeCell ref="V111:Y111"/>
    <mergeCell ref="CG110:CM110"/>
    <mergeCell ref="BN129:BP129"/>
    <mergeCell ref="BQ129:BS129"/>
    <mergeCell ref="BT129:BV129"/>
    <mergeCell ref="BW129:BY129"/>
    <mergeCell ref="BZ129:CB129"/>
    <mergeCell ref="BS110:BY110"/>
    <mergeCell ref="BL110:BR110"/>
    <mergeCell ref="DC167:DF167"/>
    <mergeCell ref="CL129:CN129"/>
    <mergeCell ref="CO129:CQ129"/>
    <mergeCell ref="AP128:CQ128"/>
    <mergeCell ref="BK149:BN149"/>
    <mergeCell ref="CC129:CE129"/>
    <mergeCell ref="CF129:CH129"/>
    <mergeCell ref="CI129:CK129"/>
    <mergeCell ref="AP129:AR129"/>
    <mergeCell ref="AS129:AU129"/>
    <mergeCell ref="AV129:AX129"/>
    <mergeCell ref="AY129:BA129"/>
    <mergeCell ref="BB129:BD129"/>
    <mergeCell ref="BE129:BG129"/>
    <mergeCell ref="BH129:BJ129"/>
    <mergeCell ref="A146:J146"/>
    <mergeCell ref="CF164:CL164"/>
    <mergeCell ref="BY164:CE164"/>
    <mergeCell ref="BK164:BQ164"/>
    <mergeCell ref="BR164:BX164"/>
    <mergeCell ref="BD164:BJ164"/>
    <mergeCell ref="BJ148:BY148"/>
    <mergeCell ref="BJ155:BY155"/>
    <mergeCell ref="L156:AA156"/>
    <mergeCell ref="L146:AA146"/>
    <mergeCell ref="L145:AA145"/>
    <mergeCell ref="M147:S147"/>
    <mergeCell ref="U147:AA147"/>
  </mergeCells>
  <phoneticPr fontId="24" type="noConversion"/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F04-8B5B-4F4C-B7BF-7BF3EEB0F4E4}">
  <dimension ref="D6:O48"/>
  <sheetViews>
    <sheetView topLeftCell="A16" workbookViewId="0">
      <selection activeCell="G22" sqref="G22"/>
    </sheetView>
  </sheetViews>
  <sheetFormatPr defaultRowHeight="14.5" x14ac:dyDescent="0.35"/>
  <cols>
    <col min="4" max="4" width="12.453125" customWidth="1"/>
    <col min="5" max="5" width="11.81640625" customWidth="1"/>
    <col min="6" max="6" width="10.90625" customWidth="1"/>
    <col min="7" max="7" width="29" customWidth="1"/>
    <col min="9" max="9" width="6.90625" customWidth="1"/>
    <col min="10" max="10" width="27" customWidth="1"/>
    <col min="11" max="11" width="10.6328125" customWidth="1"/>
    <col min="12" max="12" width="30" customWidth="1"/>
  </cols>
  <sheetData>
    <row r="6" spans="4:5" ht="72.5" x14ac:dyDescent="0.35">
      <c r="D6" s="283" t="s">
        <v>700</v>
      </c>
    </row>
    <row r="7" spans="4:5" ht="15" thickBot="1" x14ac:dyDescent="0.4">
      <c r="D7" s="284"/>
    </row>
    <row r="8" spans="4:5" ht="39.5" thickBot="1" x14ac:dyDescent="0.4">
      <c r="D8" s="285" t="s">
        <v>701</v>
      </c>
      <c r="E8" s="285" t="s">
        <v>702</v>
      </c>
    </row>
    <row r="9" spans="4:5" ht="15" thickBot="1" x14ac:dyDescent="0.4">
      <c r="D9" s="285" t="s">
        <v>703</v>
      </c>
      <c r="E9" s="285">
        <v>1</v>
      </c>
    </row>
    <row r="10" spans="4:5" ht="15" thickBot="1" x14ac:dyDescent="0.4">
      <c r="D10" s="285" t="s">
        <v>704</v>
      </c>
      <c r="E10" s="285">
        <v>2</v>
      </c>
    </row>
    <row r="11" spans="4:5" ht="15" thickBot="1" x14ac:dyDescent="0.4">
      <c r="D11" s="285" t="s">
        <v>705</v>
      </c>
      <c r="E11" s="285">
        <v>3</v>
      </c>
    </row>
    <row r="12" spans="4:5" ht="15" thickBot="1" x14ac:dyDescent="0.4">
      <c r="D12" s="285" t="s">
        <v>706</v>
      </c>
      <c r="E12" s="285">
        <v>4</v>
      </c>
    </row>
    <row r="13" spans="4:5" ht="15" thickBot="1" x14ac:dyDescent="0.4">
      <c r="D13" s="285" t="s">
        <v>707</v>
      </c>
      <c r="E13" s="285">
        <v>5</v>
      </c>
    </row>
    <row r="14" spans="4:5" ht="15" thickBot="1" x14ac:dyDescent="0.4">
      <c r="D14" s="285" t="s">
        <v>708</v>
      </c>
      <c r="E14" s="285">
        <v>6</v>
      </c>
    </row>
    <row r="16" spans="4:5" ht="58" x14ac:dyDescent="0.35">
      <c r="D16" s="283" t="s">
        <v>709</v>
      </c>
    </row>
    <row r="17" spans="4:15" x14ac:dyDescent="0.35">
      <c r="I17" s="297" t="s">
        <v>710</v>
      </c>
      <c r="J17" s="298" t="s">
        <v>711</v>
      </c>
      <c r="K17" s="298" t="s">
        <v>712</v>
      </c>
      <c r="L17" s="298" t="s">
        <v>713</v>
      </c>
    </row>
    <row r="18" spans="4:15" ht="16" customHeight="1" thickBot="1" x14ac:dyDescent="0.4">
      <c r="D18" s="288" t="s">
        <v>710</v>
      </c>
      <c r="E18" s="289" t="s">
        <v>711</v>
      </c>
      <c r="F18" s="289" t="s">
        <v>712</v>
      </c>
      <c r="G18" s="290" t="s">
        <v>713</v>
      </c>
      <c r="I18" s="299" t="s">
        <v>367</v>
      </c>
      <c r="J18" s="300" t="s">
        <v>714</v>
      </c>
      <c r="K18" s="305" t="s">
        <v>715</v>
      </c>
      <c r="L18" s="301" t="s">
        <v>716</v>
      </c>
      <c r="M18" s="296"/>
      <c r="N18" s="296"/>
      <c r="O18" s="296"/>
    </row>
    <row r="19" spans="4:15" ht="16" customHeight="1" thickBot="1" x14ac:dyDescent="0.4">
      <c r="D19" s="286" t="s">
        <v>367</v>
      </c>
      <c r="E19" s="294" t="s">
        <v>714</v>
      </c>
      <c r="F19" s="285" t="s">
        <v>715</v>
      </c>
      <c r="G19" s="287" t="s">
        <v>716</v>
      </c>
      <c r="I19" s="302" t="s">
        <v>125</v>
      </c>
      <c r="J19" s="303" t="s">
        <v>717</v>
      </c>
      <c r="K19" s="306" t="s">
        <v>718</v>
      </c>
      <c r="L19" s="304" t="s">
        <v>719</v>
      </c>
      <c r="M19" s="296"/>
      <c r="N19" s="296"/>
      <c r="O19" s="296"/>
    </row>
    <row r="20" spans="4:15" ht="16" customHeight="1" thickBot="1" x14ac:dyDescent="0.4">
      <c r="D20" s="286" t="s">
        <v>125</v>
      </c>
      <c r="E20" s="294" t="s">
        <v>717</v>
      </c>
      <c r="F20" s="285" t="s">
        <v>718</v>
      </c>
      <c r="G20" s="287" t="s">
        <v>719</v>
      </c>
      <c r="I20" s="299" t="s">
        <v>101</v>
      </c>
      <c r="J20" s="300" t="s">
        <v>720</v>
      </c>
      <c r="K20" s="305" t="s">
        <v>721</v>
      </c>
      <c r="L20" s="301" t="s">
        <v>722</v>
      </c>
      <c r="M20" s="296"/>
      <c r="N20" s="296"/>
      <c r="O20" s="296"/>
    </row>
    <row r="21" spans="4:15" ht="16" customHeight="1" thickBot="1" x14ac:dyDescent="0.4">
      <c r="D21" s="286" t="s">
        <v>101</v>
      </c>
      <c r="E21" s="294" t="s">
        <v>720</v>
      </c>
      <c r="F21" s="285" t="s">
        <v>721</v>
      </c>
      <c r="G21" s="287" t="s">
        <v>722</v>
      </c>
      <c r="I21" s="302" t="s">
        <v>368</v>
      </c>
      <c r="J21" s="303" t="s">
        <v>723</v>
      </c>
      <c r="K21" s="306" t="s">
        <v>724</v>
      </c>
      <c r="L21" s="304" t="s">
        <v>725</v>
      </c>
      <c r="M21" s="296"/>
      <c r="N21" s="296"/>
      <c r="O21" s="296"/>
    </row>
    <row r="22" spans="4:15" ht="16" customHeight="1" thickBot="1" x14ac:dyDescent="0.4">
      <c r="D22" s="286" t="s">
        <v>368</v>
      </c>
      <c r="E22" s="294" t="s">
        <v>723</v>
      </c>
      <c r="F22" s="285" t="s">
        <v>724</v>
      </c>
      <c r="G22" s="287" t="s">
        <v>725</v>
      </c>
      <c r="I22" s="299" t="s">
        <v>369</v>
      </c>
      <c r="J22" s="300" t="s">
        <v>726</v>
      </c>
      <c r="K22" s="305" t="s">
        <v>727</v>
      </c>
      <c r="L22" s="301" t="s">
        <v>728</v>
      </c>
      <c r="M22" s="296"/>
      <c r="N22" s="296"/>
      <c r="O22" s="296"/>
    </row>
    <row r="23" spans="4:15" ht="16" customHeight="1" thickBot="1" x14ac:dyDescent="0.4">
      <c r="D23" s="286" t="s">
        <v>369</v>
      </c>
      <c r="E23" s="294" t="s">
        <v>726</v>
      </c>
      <c r="F23" s="285" t="s">
        <v>727</v>
      </c>
      <c r="G23" s="287" t="s">
        <v>728</v>
      </c>
      <c r="I23" s="302" t="s">
        <v>370</v>
      </c>
      <c r="J23" s="303" t="s">
        <v>729</v>
      </c>
      <c r="K23" s="306" t="s">
        <v>730</v>
      </c>
      <c r="L23" s="304" t="s">
        <v>731</v>
      </c>
      <c r="M23" s="296"/>
      <c r="N23" s="296"/>
      <c r="O23" s="296"/>
    </row>
    <row r="24" spans="4:15" ht="16" customHeight="1" thickBot="1" x14ac:dyDescent="0.4">
      <c r="D24" s="286" t="s">
        <v>370</v>
      </c>
      <c r="E24" s="294" t="s">
        <v>729</v>
      </c>
      <c r="F24" s="285" t="s">
        <v>730</v>
      </c>
      <c r="G24" s="287" t="s">
        <v>731</v>
      </c>
      <c r="I24" s="299" t="s">
        <v>371</v>
      </c>
      <c r="J24" s="300" t="s">
        <v>732</v>
      </c>
      <c r="K24" s="305" t="s">
        <v>733</v>
      </c>
      <c r="L24" s="301" t="s">
        <v>734</v>
      </c>
      <c r="M24" s="296"/>
      <c r="N24" s="296"/>
      <c r="O24" s="296"/>
    </row>
    <row r="25" spans="4:15" ht="16" customHeight="1" thickBot="1" x14ac:dyDescent="0.4">
      <c r="D25" s="286" t="s">
        <v>371</v>
      </c>
      <c r="E25" s="294" t="s">
        <v>732</v>
      </c>
      <c r="F25" s="285" t="s">
        <v>733</v>
      </c>
      <c r="G25" s="287" t="s">
        <v>734</v>
      </c>
      <c r="I25" s="302" t="s">
        <v>372</v>
      </c>
      <c r="J25" s="303" t="s">
        <v>735</v>
      </c>
      <c r="K25" s="306" t="s">
        <v>736</v>
      </c>
      <c r="L25" s="304" t="s">
        <v>737</v>
      </c>
      <c r="M25" s="296"/>
      <c r="N25" s="296"/>
      <c r="O25" s="296"/>
    </row>
    <row r="26" spans="4:15" ht="16" customHeight="1" thickBot="1" x14ac:dyDescent="0.4">
      <c r="D26" s="286" t="s">
        <v>372</v>
      </c>
      <c r="E26" s="294" t="s">
        <v>735</v>
      </c>
      <c r="F26" s="285" t="s">
        <v>736</v>
      </c>
      <c r="G26" s="287" t="s">
        <v>737</v>
      </c>
      <c r="I26" s="299" t="s">
        <v>373</v>
      </c>
      <c r="J26" s="300" t="s">
        <v>738</v>
      </c>
      <c r="K26" s="305" t="s">
        <v>739</v>
      </c>
      <c r="L26" s="301" t="s">
        <v>740</v>
      </c>
      <c r="M26" s="296"/>
      <c r="N26" s="296"/>
      <c r="O26" s="296"/>
    </row>
    <row r="27" spans="4:15" ht="16" customHeight="1" thickBot="1" x14ac:dyDescent="0.4">
      <c r="D27" s="286" t="s">
        <v>373</v>
      </c>
      <c r="E27" s="294" t="s">
        <v>738</v>
      </c>
      <c r="F27" s="285" t="s">
        <v>739</v>
      </c>
      <c r="G27" s="287" t="s">
        <v>740</v>
      </c>
      <c r="I27" s="302" t="s">
        <v>374</v>
      </c>
      <c r="J27" s="303" t="s">
        <v>741</v>
      </c>
      <c r="K27" s="306" t="s">
        <v>742</v>
      </c>
      <c r="L27" s="304" t="s">
        <v>743</v>
      </c>
      <c r="M27" s="296"/>
      <c r="N27" s="296"/>
      <c r="O27" s="296"/>
    </row>
    <row r="28" spans="4:15" ht="16" customHeight="1" thickBot="1" x14ac:dyDescent="0.4">
      <c r="D28" s="286" t="s">
        <v>374</v>
      </c>
      <c r="E28" s="294" t="s">
        <v>741</v>
      </c>
      <c r="F28" s="285" t="s">
        <v>742</v>
      </c>
      <c r="G28" s="287" t="s">
        <v>743</v>
      </c>
      <c r="I28" s="299" t="s">
        <v>375</v>
      </c>
      <c r="J28" s="300" t="s">
        <v>744</v>
      </c>
      <c r="K28" s="305" t="s">
        <v>745</v>
      </c>
      <c r="L28" s="301" t="s">
        <v>746</v>
      </c>
      <c r="M28" s="296"/>
      <c r="N28" s="296"/>
      <c r="O28" s="296"/>
    </row>
    <row r="29" spans="4:15" ht="16" customHeight="1" thickBot="1" x14ac:dyDescent="0.4">
      <c r="D29" s="286" t="s">
        <v>375</v>
      </c>
      <c r="E29" s="294" t="s">
        <v>744</v>
      </c>
      <c r="F29" s="285" t="s">
        <v>745</v>
      </c>
      <c r="G29" s="287" t="s">
        <v>746</v>
      </c>
      <c r="I29" s="302" t="s">
        <v>376</v>
      </c>
      <c r="J29" s="303" t="s">
        <v>747</v>
      </c>
      <c r="K29" s="306" t="s">
        <v>748</v>
      </c>
      <c r="L29" s="304" t="s">
        <v>749</v>
      </c>
      <c r="M29" s="296"/>
      <c r="N29" s="296"/>
      <c r="O29" s="296"/>
    </row>
    <row r="30" spans="4:15" ht="16" customHeight="1" thickBot="1" x14ac:dyDescent="0.4">
      <c r="D30" s="286" t="s">
        <v>376</v>
      </c>
      <c r="E30" s="294" t="s">
        <v>747</v>
      </c>
      <c r="F30" s="285" t="s">
        <v>748</v>
      </c>
      <c r="G30" s="287" t="s">
        <v>749</v>
      </c>
      <c r="I30" s="299" t="s">
        <v>377</v>
      </c>
      <c r="J30" s="300" t="s">
        <v>750</v>
      </c>
      <c r="K30" s="305" t="s">
        <v>751</v>
      </c>
      <c r="L30" s="301" t="s">
        <v>749</v>
      </c>
      <c r="M30" s="296"/>
      <c r="N30" s="296"/>
      <c r="O30" s="296"/>
    </row>
    <row r="31" spans="4:15" ht="16" customHeight="1" thickBot="1" x14ac:dyDescent="0.4">
      <c r="D31" s="286" t="s">
        <v>377</v>
      </c>
      <c r="E31" s="294" t="s">
        <v>750</v>
      </c>
      <c r="F31" s="285" t="s">
        <v>751</v>
      </c>
      <c r="G31" s="287" t="s">
        <v>749</v>
      </c>
      <c r="I31" s="302" t="s">
        <v>378</v>
      </c>
      <c r="J31" s="303" t="s">
        <v>752</v>
      </c>
      <c r="K31" s="306" t="s">
        <v>753</v>
      </c>
      <c r="L31" s="304" t="s">
        <v>754</v>
      </c>
      <c r="M31" s="296"/>
      <c r="N31" s="296"/>
      <c r="O31" s="296"/>
    </row>
    <row r="32" spans="4:15" ht="16" customHeight="1" thickBot="1" x14ac:dyDescent="0.4">
      <c r="D32" s="286" t="s">
        <v>378</v>
      </c>
      <c r="E32" s="294" t="s">
        <v>752</v>
      </c>
      <c r="F32" s="285" t="s">
        <v>753</v>
      </c>
      <c r="G32" s="287" t="s">
        <v>754</v>
      </c>
      <c r="I32" s="299" t="s">
        <v>379</v>
      </c>
      <c r="J32" s="300" t="s">
        <v>755</v>
      </c>
      <c r="K32" s="305" t="s">
        <v>756</v>
      </c>
      <c r="L32" s="301" t="s">
        <v>757</v>
      </c>
      <c r="M32" s="296"/>
      <c r="N32" s="296"/>
      <c r="O32" s="296"/>
    </row>
    <row r="33" spans="4:15" ht="16" customHeight="1" thickBot="1" x14ac:dyDescent="0.4">
      <c r="D33" s="286" t="s">
        <v>379</v>
      </c>
      <c r="E33" s="294" t="s">
        <v>755</v>
      </c>
      <c r="F33" s="285" t="s">
        <v>756</v>
      </c>
      <c r="G33" s="287" t="s">
        <v>757</v>
      </c>
      <c r="I33" s="302" t="s">
        <v>380</v>
      </c>
      <c r="J33" s="303" t="s">
        <v>758</v>
      </c>
      <c r="K33" s="306" t="s">
        <v>759</v>
      </c>
      <c r="L33" s="304" t="s">
        <v>760</v>
      </c>
      <c r="M33" s="296"/>
      <c r="N33" s="296"/>
      <c r="O33" s="296"/>
    </row>
    <row r="34" spans="4:15" ht="16" customHeight="1" thickBot="1" x14ac:dyDescent="0.4">
      <c r="D34" s="286" t="s">
        <v>380</v>
      </c>
      <c r="E34" s="294" t="s">
        <v>758</v>
      </c>
      <c r="F34" s="285" t="s">
        <v>759</v>
      </c>
      <c r="G34" s="287" t="s">
        <v>760</v>
      </c>
      <c r="I34" s="299" t="s">
        <v>381</v>
      </c>
      <c r="J34" s="300" t="s">
        <v>761</v>
      </c>
      <c r="K34" s="305" t="s">
        <v>762</v>
      </c>
      <c r="L34" s="301" t="s">
        <v>763</v>
      </c>
      <c r="M34" s="296"/>
      <c r="N34" s="296"/>
      <c r="O34" s="296"/>
    </row>
    <row r="35" spans="4:15" ht="16" customHeight="1" thickBot="1" x14ac:dyDescent="0.4">
      <c r="D35" s="286" t="s">
        <v>381</v>
      </c>
      <c r="E35" s="294" t="s">
        <v>761</v>
      </c>
      <c r="F35" s="285" t="s">
        <v>762</v>
      </c>
      <c r="G35" s="287" t="s">
        <v>763</v>
      </c>
      <c r="I35" s="302" t="s">
        <v>382</v>
      </c>
      <c r="J35" s="303" t="s">
        <v>764</v>
      </c>
      <c r="K35" s="306" t="s">
        <v>765</v>
      </c>
      <c r="L35" s="304" t="s">
        <v>766</v>
      </c>
      <c r="M35" s="296"/>
      <c r="N35" s="296"/>
      <c r="O35" s="296"/>
    </row>
    <row r="36" spans="4:15" ht="16" customHeight="1" x14ac:dyDescent="0.35">
      <c r="D36" s="291" t="s">
        <v>382</v>
      </c>
      <c r="E36" s="295" t="s">
        <v>764</v>
      </c>
      <c r="F36" s="292" t="s">
        <v>765</v>
      </c>
      <c r="G36" s="293" t="s">
        <v>766</v>
      </c>
    </row>
    <row r="39" spans="4:15" ht="72.5" x14ac:dyDescent="0.35">
      <c r="D39" s="283" t="s">
        <v>700</v>
      </c>
    </row>
    <row r="40" spans="4:15" x14ac:dyDescent="0.35">
      <c r="D40" s="284"/>
    </row>
    <row r="41" spans="4:15" ht="36" x14ac:dyDescent="0.35">
      <c r="D41" s="307" t="s">
        <v>767</v>
      </c>
      <c r="E41" s="307" t="s">
        <v>702</v>
      </c>
    </row>
    <row r="42" spans="4:15" x14ac:dyDescent="0.35">
      <c r="D42" s="299" t="s">
        <v>768</v>
      </c>
      <c r="E42" s="299">
        <v>0</v>
      </c>
    </row>
    <row r="43" spans="4:15" x14ac:dyDescent="0.35">
      <c r="D43" s="302" t="s">
        <v>703</v>
      </c>
      <c r="E43" s="302">
        <v>1</v>
      </c>
    </row>
    <row r="44" spans="4:15" x14ac:dyDescent="0.35">
      <c r="D44" s="299" t="s">
        <v>704</v>
      </c>
      <c r="E44" s="299">
        <v>2</v>
      </c>
    </row>
    <row r="45" spans="4:15" x14ac:dyDescent="0.35">
      <c r="D45" s="302" t="s">
        <v>705</v>
      </c>
      <c r="E45" s="302">
        <v>3</v>
      </c>
    </row>
    <row r="46" spans="4:15" x14ac:dyDescent="0.35">
      <c r="D46" s="299" t="s">
        <v>706</v>
      </c>
      <c r="E46" s="299">
        <v>4</v>
      </c>
    </row>
    <row r="47" spans="4:15" x14ac:dyDescent="0.35">
      <c r="D47" s="302" t="s">
        <v>707</v>
      </c>
      <c r="E47" s="302">
        <v>5</v>
      </c>
    </row>
    <row r="48" spans="4:15" x14ac:dyDescent="0.35">
      <c r="D48" s="299" t="s">
        <v>708</v>
      </c>
      <c r="E48" s="299">
        <v>6</v>
      </c>
    </row>
  </sheetData>
  <hyperlinks>
    <hyperlink ref="D6" r:id="rId1" location="_ftn4" display="http://blog.volkdobrasil.com.br/noticias/iso-374---luvas-de-protecao-contra-produtos-quimicos-e-microrganismos-perigosos?_gl=1*ctih8*_ga*MTUyOTg0NDcuMTY5ODAzMjA2OQ..*_ga_CY12D7W9LR*MTcyMTg2MzA2NC41NC4xLjE3MjE4NjYyNjcuMC4wLjA. - _ftn4" xr:uid="{0210DF78-24F2-4542-936F-F40756D297CD}"/>
    <hyperlink ref="D16" r:id="rId2" location="_ftn5" display="http://blog.volkdobrasil.com.br/noticias/iso-374---luvas-de-protecao-contra-produtos-quimicos-e-microrganismos-perigosos - _ftn5" xr:uid="{E3007B8E-DFBC-4EFA-92F3-0F99F2D31244}"/>
    <hyperlink ref="D39" r:id="rId3" location="_ftn4" display="http://blog.volkdobrasil.com.br/noticias/iso-374---luvas-de-protecao-contra-produtos-quimicos-e-microrganismos-perigosos?_gl=1*ctih8*_ga*MTUyOTg0NDcuMTY5ODAzMjA2OQ..*_ga_CY12D7W9LR*MTcyMTg2MzA2NC41NC4xLjE3MjE4NjYyNjcuMC4wLjA. - _ftn4" xr:uid="{DDE5849B-2DC3-4BDB-AE82-32544906331F}"/>
  </hyperlinks>
  <pageMargins left="0.511811024" right="0.511811024" top="0.78740157499999996" bottom="0.78740157499999996" header="0.31496062000000002" footer="0.3149606200000000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BE50-45ED-4BD9-8C8E-89B5C7C79CA7}">
  <dimension ref="A1:R36"/>
  <sheetViews>
    <sheetView showGridLines="0" topLeftCell="A8" workbookViewId="0">
      <selection activeCell="R14" sqref="R14"/>
    </sheetView>
  </sheetViews>
  <sheetFormatPr defaultRowHeight="14.5" x14ac:dyDescent="0.35"/>
  <cols>
    <col min="1" max="1" width="4.90625" style="26" customWidth="1"/>
    <col min="2" max="12" width="7.81640625" customWidth="1"/>
  </cols>
  <sheetData>
    <row r="1" spans="1:18" ht="15" thickBot="1" x14ac:dyDescent="0.4"/>
    <row r="2" spans="1:18" ht="15" thickTop="1" x14ac:dyDescent="0.35">
      <c r="A2" s="263"/>
      <c r="B2" s="388" t="s">
        <v>696</v>
      </c>
      <c r="C2" s="389"/>
      <c r="D2" s="389"/>
      <c r="E2" s="389"/>
      <c r="F2" s="389"/>
      <c r="G2" s="389"/>
      <c r="H2" s="390"/>
      <c r="I2" s="388" t="s">
        <v>697</v>
      </c>
      <c r="J2" s="389"/>
      <c r="K2" s="389"/>
      <c r="L2" s="390"/>
    </row>
    <row r="3" spans="1:18" ht="39" x14ac:dyDescent="0.35">
      <c r="A3" s="264"/>
      <c r="B3" s="256" t="s">
        <v>366</v>
      </c>
      <c r="C3" s="123" t="s">
        <v>437</v>
      </c>
      <c r="D3" s="123" t="s">
        <v>647</v>
      </c>
      <c r="E3" s="123" t="s">
        <v>660</v>
      </c>
      <c r="F3" s="123" t="s">
        <v>694</v>
      </c>
      <c r="G3" s="123" t="s">
        <v>695</v>
      </c>
      <c r="H3" s="257" t="s">
        <v>650</v>
      </c>
      <c r="I3" s="256" t="s">
        <v>366</v>
      </c>
      <c r="J3" s="123" t="s">
        <v>437</v>
      </c>
      <c r="K3" s="123" t="s">
        <v>660</v>
      </c>
      <c r="L3" s="257" t="s">
        <v>694</v>
      </c>
      <c r="M3" s="271" t="s">
        <v>699</v>
      </c>
    </row>
    <row r="4" spans="1:18" ht="15" thickBot="1" x14ac:dyDescent="0.4">
      <c r="A4" s="265" t="s">
        <v>438</v>
      </c>
      <c r="B4" s="258">
        <v>1170</v>
      </c>
      <c r="C4" s="122">
        <v>16313</v>
      </c>
      <c r="D4" s="122">
        <v>25084</v>
      </c>
      <c r="E4" s="122">
        <v>5446</v>
      </c>
      <c r="F4" s="122">
        <v>5774</v>
      </c>
      <c r="G4" s="122">
        <v>30877</v>
      </c>
      <c r="H4" s="259">
        <v>16977</v>
      </c>
      <c r="I4" s="258">
        <v>1169</v>
      </c>
      <c r="J4" s="122">
        <v>12254</v>
      </c>
      <c r="K4" s="122">
        <v>12705</v>
      </c>
      <c r="L4" s="259">
        <v>41918</v>
      </c>
      <c r="M4" s="262"/>
    </row>
    <row r="5" spans="1:18" ht="15.5" thickTop="1" thickBot="1" x14ac:dyDescent="0.4">
      <c r="A5" s="265" t="s">
        <v>440</v>
      </c>
      <c r="B5" s="258">
        <v>1171</v>
      </c>
      <c r="C5" s="122">
        <v>25116</v>
      </c>
      <c r="D5" s="122">
        <v>25280</v>
      </c>
      <c r="E5" s="122">
        <v>15532</v>
      </c>
      <c r="F5" s="122">
        <v>16311</v>
      </c>
      <c r="G5" s="122">
        <v>34135</v>
      </c>
      <c r="H5" s="259"/>
      <c r="I5" s="258">
        <v>34592</v>
      </c>
      <c r="J5" s="122">
        <v>12598</v>
      </c>
      <c r="K5" s="122">
        <v>42997</v>
      </c>
      <c r="L5" s="259"/>
      <c r="M5" s="262"/>
    </row>
    <row r="6" spans="1:18" ht="15.5" thickTop="1" thickBot="1" x14ac:dyDescent="0.4">
      <c r="A6" s="265" t="s">
        <v>439</v>
      </c>
      <c r="B6" s="258">
        <v>3185</v>
      </c>
      <c r="C6" s="122">
        <v>30886</v>
      </c>
      <c r="D6" s="122">
        <v>38582</v>
      </c>
      <c r="E6" s="122">
        <v>36419</v>
      </c>
      <c r="F6" s="122">
        <v>33333</v>
      </c>
      <c r="G6" s="122">
        <v>37276</v>
      </c>
      <c r="H6" s="259"/>
      <c r="I6" s="258">
        <v>34593</v>
      </c>
      <c r="J6" s="122">
        <v>16314</v>
      </c>
      <c r="K6" s="122">
        <v>44315</v>
      </c>
      <c r="L6" s="259"/>
      <c r="M6" s="262"/>
    </row>
    <row r="7" spans="1:18" ht="15.5" thickTop="1" thickBot="1" x14ac:dyDescent="0.4">
      <c r="A7" s="265" t="s">
        <v>441</v>
      </c>
      <c r="B7" s="258">
        <v>8371</v>
      </c>
      <c r="C7" s="122">
        <v>32640</v>
      </c>
      <c r="D7" s="122">
        <v>39925</v>
      </c>
      <c r="E7" s="122">
        <v>42023</v>
      </c>
      <c r="F7" s="122">
        <v>50112</v>
      </c>
      <c r="G7" s="122">
        <v>41621</v>
      </c>
      <c r="H7" s="259"/>
      <c r="I7" s="258">
        <v>41917</v>
      </c>
      <c r="J7" s="122">
        <v>33334</v>
      </c>
      <c r="K7" s="122">
        <v>48238</v>
      </c>
      <c r="L7" s="259"/>
      <c r="M7" s="262"/>
    </row>
    <row r="8" spans="1:18" ht="15.5" thickTop="1" thickBot="1" x14ac:dyDescent="0.4">
      <c r="A8" s="265" t="s">
        <v>442</v>
      </c>
      <c r="B8" s="258">
        <v>12284</v>
      </c>
      <c r="C8" s="122">
        <v>36418</v>
      </c>
      <c r="D8" s="122">
        <v>41620</v>
      </c>
      <c r="E8" s="122">
        <v>44495</v>
      </c>
      <c r="F8" s="122">
        <v>51173</v>
      </c>
      <c r="G8" s="122">
        <v>46013</v>
      </c>
      <c r="H8" s="259"/>
      <c r="I8" s="258">
        <v>45652</v>
      </c>
      <c r="J8" s="122">
        <v>34142</v>
      </c>
      <c r="K8" s="122">
        <v>48420</v>
      </c>
      <c r="L8" s="259"/>
      <c r="M8" s="262"/>
    </row>
    <row r="9" spans="1:18" ht="15.5" thickTop="1" thickBot="1" x14ac:dyDescent="0.4">
      <c r="A9" s="265" t="s">
        <v>443</v>
      </c>
      <c r="B9" s="258">
        <v>16397</v>
      </c>
      <c r="C9" s="122">
        <v>39142</v>
      </c>
      <c r="D9" s="122">
        <v>41625</v>
      </c>
      <c r="E9" s="122"/>
      <c r="F9" s="122"/>
      <c r="G9" s="122">
        <v>46346</v>
      </c>
      <c r="H9" s="259"/>
      <c r="I9" s="258">
        <v>47255</v>
      </c>
      <c r="J9" s="122">
        <v>38645</v>
      </c>
      <c r="K9" s="122"/>
      <c r="L9" s="259"/>
      <c r="M9" s="262"/>
    </row>
    <row r="10" spans="1:18" ht="15.5" thickTop="1" thickBot="1" x14ac:dyDescent="0.4">
      <c r="A10" s="265" t="s">
        <v>444</v>
      </c>
      <c r="B10" s="258">
        <v>21420</v>
      </c>
      <c r="C10" s="122">
        <v>40506</v>
      </c>
      <c r="D10" s="122"/>
      <c r="E10" s="122"/>
      <c r="F10" s="122"/>
      <c r="G10" s="122">
        <v>48827</v>
      </c>
      <c r="H10" s="259"/>
      <c r="I10" s="258"/>
      <c r="J10" s="122">
        <v>39827</v>
      </c>
      <c r="K10" s="122"/>
      <c r="L10" s="259"/>
      <c r="M10" s="262"/>
    </row>
    <row r="11" spans="1:18" ht="15.5" thickTop="1" thickBot="1" x14ac:dyDescent="0.4">
      <c r="A11" s="265" t="s">
        <v>445</v>
      </c>
      <c r="B11" s="258">
        <v>26043</v>
      </c>
      <c r="C11" s="122">
        <v>40570</v>
      </c>
      <c r="D11" s="122"/>
      <c r="E11" s="122"/>
      <c r="F11" s="122"/>
      <c r="G11" s="122"/>
      <c r="H11" s="259"/>
      <c r="I11" s="258"/>
      <c r="J11" s="122">
        <v>40506</v>
      </c>
      <c r="K11" s="122"/>
      <c r="L11" s="259"/>
      <c r="M11" s="262"/>
    </row>
    <row r="12" spans="1:18" ht="15.5" thickTop="1" thickBot="1" x14ac:dyDescent="0.4">
      <c r="A12" s="265" t="s">
        <v>446</v>
      </c>
      <c r="B12" s="258">
        <v>30514</v>
      </c>
      <c r="C12" s="122">
        <v>41624</v>
      </c>
      <c r="D12" s="122"/>
      <c r="E12" s="122"/>
      <c r="F12" s="122"/>
      <c r="G12" s="122"/>
      <c r="H12" s="259"/>
      <c r="I12" s="258"/>
      <c r="J12" s="122">
        <v>41819</v>
      </c>
      <c r="K12" s="122"/>
      <c r="L12" s="259"/>
      <c r="M12" s="262"/>
      <c r="P12">
        <v>7</v>
      </c>
    </row>
    <row r="13" spans="1:18" ht="15.5" thickTop="1" thickBot="1" x14ac:dyDescent="0.4">
      <c r="A13" s="265" t="s">
        <v>447</v>
      </c>
      <c r="B13" s="258">
        <v>30915</v>
      </c>
      <c r="C13" s="122">
        <v>42991</v>
      </c>
      <c r="D13" s="122"/>
      <c r="E13" s="122"/>
      <c r="F13" s="122"/>
      <c r="G13" s="122"/>
      <c r="H13" s="259"/>
      <c r="I13" s="258"/>
      <c r="J13" s="122">
        <v>42255</v>
      </c>
      <c r="K13" s="122"/>
      <c r="L13" s="259"/>
      <c r="M13" s="262"/>
      <c r="P13">
        <v>16</v>
      </c>
      <c r="R13" s="14">
        <v>6.3E-2</v>
      </c>
    </row>
    <row r="14" spans="1:18" ht="15.5" thickTop="1" thickBot="1" x14ac:dyDescent="0.4">
      <c r="A14" s="265" t="s">
        <v>448</v>
      </c>
      <c r="B14" s="258">
        <v>34568</v>
      </c>
      <c r="C14" s="122">
        <v>43035</v>
      </c>
      <c r="D14" s="122"/>
      <c r="E14" s="122"/>
      <c r="F14" s="122"/>
      <c r="G14" s="122"/>
      <c r="H14" s="259"/>
      <c r="I14" s="258"/>
      <c r="J14" s="122">
        <v>44051</v>
      </c>
      <c r="K14" s="122"/>
      <c r="L14" s="259"/>
      <c r="M14" s="262"/>
      <c r="P14">
        <f>P12/P13</f>
        <v>0.4375</v>
      </c>
      <c r="R14">
        <f>R13*P13</f>
        <v>1.008</v>
      </c>
    </row>
    <row r="15" spans="1:18" ht="15.5" thickTop="1" thickBot="1" x14ac:dyDescent="0.4">
      <c r="A15" s="265" t="s">
        <v>449</v>
      </c>
      <c r="B15" s="258">
        <v>34569</v>
      </c>
      <c r="C15" s="122">
        <v>43155</v>
      </c>
      <c r="D15" s="122"/>
      <c r="E15" s="122"/>
      <c r="F15" s="122"/>
      <c r="G15" s="122"/>
      <c r="H15" s="259"/>
      <c r="I15" s="258"/>
      <c r="J15" s="122">
        <v>48294</v>
      </c>
      <c r="K15" s="122"/>
      <c r="L15" s="259"/>
      <c r="M15" s="262"/>
    </row>
    <row r="16" spans="1:18" ht="15.5" thickTop="1" thickBot="1" x14ac:dyDescent="0.4">
      <c r="A16" s="265" t="s">
        <v>450</v>
      </c>
      <c r="B16" s="258">
        <v>34570</v>
      </c>
      <c r="C16" s="122">
        <v>43609</v>
      </c>
      <c r="D16" s="122"/>
      <c r="E16" s="122"/>
      <c r="F16" s="122"/>
      <c r="G16" s="122"/>
      <c r="H16" s="259"/>
      <c r="I16" s="258"/>
      <c r="J16" s="122">
        <v>48295</v>
      </c>
      <c r="K16" s="122"/>
      <c r="L16" s="259"/>
      <c r="M16" s="262"/>
    </row>
    <row r="17" spans="1:13" ht="15.5" thickTop="1" thickBot="1" x14ac:dyDescent="0.4">
      <c r="A17" s="265" t="s">
        <v>451</v>
      </c>
      <c r="B17" s="258">
        <v>36581</v>
      </c>
      <c r="C17" s="122">
        <v>44403</v>
      </c>
      <c r="D17" s="122"/>
      <c r="E17" s="122"/>
      <c r="F17" s="122"/>
      <c r="G17" s="122"/>
      <c r="H17" s="259"/>
      <c r="I17" s="258"/>
      <c r="J17" s="122">
        <v>48488</v>
      </c>
      <c r="K17" s="122"/>
      <c r="L17" s="259"/>
      <c r="M17" s="262"/>
    </row>
    <row r="18" spans="1:13" ht="15.5" thickTop="1" thickBot="1" x14ac:dyDescent="0.4">
      <c r="A18" s="265" t="s">
        <v>452</v>
      </c>
      <c r="B18" s="258">
        <v>37127</v>
      </c>
      <c r="C18" s="122">
        <v>46995</v>
      </c>
      <c r="D18" s="122"/>
      <c r="E18" s="122"/>
      <c r="F18" s="122"/>
      <c r="G18" s="122"/>
      <c r="H18" s="259"/>
      <c r="I18" s="258"/>
      <c r="J18" s="122"/>
      <c r="K18" s="122"/>
      <c r="L18" s="259"/>
      <c r="M18" s="262"/>
    </row>
    <row r="19" spans="1:13" ht="15.5" thickTop="1" thickBot="1" x14ac:dyDescent="0.4">
      <c r="A19" s="265" t="s">
        <v>453</v>
      </c>
      <c r="B19" s="258">
        <v>37558</v>
      </c>
      <c r="C19" s="122">
        <v>50995</v>
      </c>
      <c r="D19" s="122"/>
      <c r="E19" s="122"/>
      <c r="F19" s="122"/>
      <c r="G19" s="122"/>
      <c r="H19" s="259"/>
      <c r="I19" s="258"/>
      <c r="J19" s="122"/>
      <c r="K19" s="122"/>
      <c r="L19" s="259"/>
      <c r="M19" s="262"/>
    </row>
    <row r="20" spans="1:13" ht="15.5" thickTop="1" thickBot="1" x14ac:dyDescent="0.4">
      <c r="A20" s="265" t="s">
        <v>454</v>
      </c>
      <c r="B20" s="258">
        <v>37559</v>
      </c>
      <c r="C20" s="122"/>
      <c r="D20" s="122"/>
      <c r="E20" s="122"/>
      <c r="F20" s="122"/>
      <c r="G20" s="122"/>
      <c r="H20" s="259"/>
      <c r="I20" s="258"/>
      <c r="J20" s="122"/>
      <c r="K20" s="122"/>
      <c r="L20" s="259"/>
      <c r="M20" s="262"/>
    </row>
    <row r="21" spans="1:13" ht="15.5" thickTop="1" thickBot="1" x14ac:dyDescent="0.4">
      <c r="A21" s="265" t="s">
        <v>455</v>
      </c>
      <c r="B21" s="258">
        <v>38792</v>
      </c>
      <c r="C21" s="122"/>
      <c r="D21" s="122"/>
      <c r="E21" s="122"/>
      <c r="F21" s="122"/>
      <c r="G21" s="122"/>
      <c r="H21" s="259"/>
      <c r="I21" s="258"/>
      <c r="J21" s="122"/>
      <c r="K21" s="122"/>
      <c r="L21" s="259"/>
      <c r="M21" s="262"/>
    </row>
    <row r="22" spans="1:13" ht="15.5" thickTop="1" thickBot="1" x14ac:dyDescent="0.4">
      <c r="A22" s="265" t="s">
        <v>456</v>
      </c>
      <c r="B22" s="258">
        <v>40006</v>
      </c>
      <c r="C22" s="122"/>
      <c r="D22" s="122"/>
      <c r="E22" s="122"/>
      <c r="F22" s="122"/>
      <c r="G22" s="122"/>
      <c r="H22" s="259"/>
      <c r="I22" s="258"/>
      <c r="J22" s="122"/>
      <c r="K22" s="122"/>
      <c r="L22" s="259"/>
      <c r="M22" s="262"/>
    </row>
    <row r="23" spans="1:13" ht="15.5" thickTop="1" thickBot="1" x14ac:dyDescent="0.4">
      <c r="A23" s="265" t="s">
        <v>457</v>
      </c>
      <c r="B23" s="258">
        <v>40304</v>
      </c>
      <c r="C23" s="122"/>
      <c r="D23" s="122"/>
      <c r="E23" s="122"/>
      <c r="F23" s="122"/>
      <c r="G23" s="122"/>
      <c r="H23" s="259"/>
      <c r="I23" s="258"/>
      <c r="J23" s="122"/>
      <c r="K23" s="122"/>
      <c r="L23" s="259"/>
      <c r="M23" s="262"/>
    </row>
    <row r="24" spans="1:13" ht="15.5" thickTop="1" thickBot="1" x14ac:dyDescent="0.4">
      <c r="A24" s="265" t="s">
        <v>458</v>
      </c>
      <c r="B24" s="258">
        <v>41460</v>
      </c>
      <c r="C24" s="122"/>
      <c r="D24" s="122"/>
      <c r="E24" s="122"/>
      <c r="F24" s="122"/>
      <c r="G24" s="122"/>
      <c r="H24" s="259"/>
      <c r="I24" s="258"/>
      <c r="J24" s="122"/>
      <c r="K24" s="122"/>
      <c r="L24" s="259"/>
      <c r="M24" s="262"/>
    </row>
    <row r="25" spans="1:13" ht="15.5" thickTop="1" thickBot="1" x14ac:dyDescent="0.4">
      <c r="A25" s="265" t="s">
        <v>459</v>
      </c>
      <c r="B25" s="258">
        <v>41474</v>
      </c>
      <c r="C25" s="122"/>
      <c r="D25" s="122"/>
      <c r="E25" s="122"/>
      <c r="F25" s="122"/>
      <c r="G25" s="122"/>
      <c r="H25" s="259"/>
      <c r="I25" s="258"/>
      <c r="J25" s="122"/>
      <c r="K25" s="122"/>
      <c r="L25" s="259"/>
      <c r="M25" s="262"/>
    </row>
    <row r="26" spans="1:13" ht="15.5" thickTop="1" thickBot="1" x14ac:dyDescent="0.4">
      <c r="A26" s="265" t="s">
        <v>460</v>
      </c>
      <c r="B26" s="258">
        <v>43248</v>
      </c>
      <c r="C26" s="122"/>
      <c r="D26" s="122"/>
      <c r="E26" s="122"/>
      <c r="F26" s="122"/>
      <c r="G26" s="122"/>
      <c r="H26" s="259"/>
      <c r="I26" s="258"/>
      <c r="J26" s="122"/>
      <c r="K26" s="122"/>
      <c r="L26" s="259"/>
      <c r="M26" s="262"/>
    </row>
    <row r="27" spans="1:13" ht="15.5" thickTop="1" thickBot="1" x14ac:dyDescent="0.4">
      <c r="A27" s="265" t="s">
        <v>461</v>
      </c>
      <c r="B27" s="258">
        <v>43621</v>
      </c>
      <c r="C27" s="122"/>
      <c r="D27" s="122"/>
      <c r="E27" s="122"/>
      <c r="F27" s="122"/>
      <c r="G27" s="122"/>
      <c r="H27" s="259"/>
      <c r="I27" s="258"/>
      <c r="J27" s="122"/>
      <c r="K27" s="122"/>
      <c r="L27" s="259"/>
      <c r="M27" s="262"/>
    </row>
    <row r="28" spans="1:13" ht="15.5" thickTop="1" thickBot="1" x14ac:dyDescent="0.4">
      <c r="A28" s="265" t="s">
        <v>462</v>
      </c>
      <c r="B28" s="258">
        <v>45260</v>
      </c>
      <c r="C28" s="122"/>
      <c r="D28" s="122"/>
      <c r="E28" s="122"/>
      <c r="F28" s="122"/>
      <c r="G28" s="122"/>
      <c r="H28" s="259"/>
      <c r="I28" s="258"/>
      <c r="J28" s="122"/>
      <c r="K28" s="122"/>
      <c r="L28" s="259"/>
      <c r="M28" s="262"/>
    </row>
    <row r="29" spans="1:13" ht="15.5" thickTop="1" thickBot="1" x14ac:dyDescent="0.4">
      <c r="A29" s="265" t="s">
        <v>463</v>
      </c>
      <c r="B29" s="258">
        <v>46057</v>
      </c>
      <c r="C29" s="122"/>
      <c r="D29" s="122"/>
      <c r="E29" s="122"/>
      <c r="F29" s="122"/>
      <c r="G29" s="122"/>
      <c r="H29" s="259"/>
      <c r="I29" s="258"/>
      <c r="J29" s="122"/>
      <c r="K29" s="122"/>
      <c r="L29" s="259"/>
      <c r="M29" s="262"/>
    </row>
    <row r="30" spans="1:13" ht="15.5" thickTop="1" thickBot="1" x14ac:dyDescent="0.4">
      <c r="A30" s="265" t="s">
        <v>479</v>
      </c>
      <c r="B30" s="258">
        <v>46086</v>
      </c>
      <c r="C30" s="122"/>
      <c r="D30" s="122"/>
      <c r="E30" s="122"/>
      <c r="F30" s="122"/>
      <c r="G30" s="122"/>
      <c r="H30" s="259"/>
      <c r="I30" s="258"/>
      <c r="J30" s="122"/>
      <c r="K30" s="122"/>
      <c r="L30" s="259"/>
      <c r="M30" s="262"/>
    </row>
    <row r="31" spans="1:13" ht="15.5" thickTop="1" thickBot="1" x14ac:dyDescent="0.4">
      <c r="A31" s="265" t="s">
        <v>480</v>
      </c>
      <c r="B31" s="258">
        <v>46837</v>
      </c>
      <c r="C31" s="122"/>
      <c r="D31" s="122"/>
      <c r="E31" s="122"/>
      <c r="F31" s="122"/>
      <c r="G31" s="122"/>
      <c r="H31" s="259"/>
      <c r="I31" s="258"/>
      <c r="J31" s="122"/>
      <c r="K31" s="122"/>
      <c r="L31" s="259"/>
      <c r="M31" s="262"/>
    </row>
    <row r="32" spans="1:13" ht="15.5" thickTop="1" thickBot="1" x14ac:dyDescent="0.4">
      <c r="A32" s="265" t="s">
        <v>481</v>
      </c>
      <c r="B32" s="258">
        <v>47861</v>
      </c>
      <c r="C32" s="122"/>
      <c r="D32" s="122"/>
      <c r="E32" s="122"/>
      <c r="F32" s="122"/>
      <c r="G32" s="122"/>
      <c r="H32" s="259"/>
      <c r="I32" s="258"/>
      <c r="J32" s="122"/>
      <c r="K32" s="122"/>
      <c r="L32" s="259"/>
      <c r="M32" s="262"/>
    </row>
    <row r="33" spans="1:13" ht="15.5" thickTop="1" thickBot="1" x14ac:dyDescent="0.4">
      <c r="A33" s="265" t="s">
        <v>482</v>
      </c>
      <c r="B33" s="258">
        <v>49465</v>
      </c>
      <c r="C33" s="122"/>
      <c r="D33" s="122"/>
      <c r="E33" s="122"/>
      <c r="F33" s="122"/>
      <c r="G33" s="122"/>
      <c r="H33" s="259"/>
      <c r="I33" s="258"/>
      <c r="J33" s="122"/>
      <c r="K33" s="122"/>
      <c r="L33" s="259"/>
      <c r="M33" s="262"/>
    </row>
    <row r="34" spans="1:13" ht="15.5" thickTop="1" thickBot="1" x14ac:dyDescent="0.4">
      <c r="A34" s="265" t="s">
        <v>483</v>
      </c>
      <c r="B34" s="260">
        <v>50837</v>
      </c>
      <c r="C34" s="122"/>
      <c r="D34" s="122"/>
      <c r="E34" s="122"/>
      <c r="F34" s="122"/>
      <c r="G34" s="122"/>
      <c r="H34" s="259"/>
      <c r="I34" s="258"/>
      <c r="J34" s="122"/>
      <c r="K34" s="122"/>
      <c r="L34" s="259"/>
      <c r="M34" s="262"/>
    </row>
    <row r="35" spans="1:13" ht="15.5" thickTop="1" thickBot="1" x14ac:dyDescent="0.4">
      <c r="A35" s="266" t="s">
        <v>484</v>
      </c>
      <c r="B35" s="260"/>
      <c r="C35" s="261"/>
      <c r="D35" s="261"/>
      <c r="E35" s="261"/>
      <c r="F35" s="261"/>
      <c r="G35" s="261"/>
      <c r="H35" s="262"/>
      <c r="I35" s="260"/>
      <c r="J35" s="261"/>
      <c r="K35" s="261"/>
      <c r="L35" s="262"/>
      <c r="M35" s="262"/>
    </row>
    <row r="36" spans="1:13" ht="15" thickTop="1" x14ac:dyDescent="0.35">
      <c r="A36" s="269" t="s">
        <v>699</v>
      </c>
      <c r="B36" s="270">
        <f>COUNT(B4:B35)</f>
        <v>31</v>
      </c>
      <c r="C36" s="270">
        <f t="shared" ref="C36:L36" si="0">COUNT(C4:C35)</f>
        <v>16</v>
      </c>
      <c r="D36" s="270">
        <f t="shared" si="0"/>
        <v>6</v>
      </c>
      <c r="E36" s="270">
        <f t="shared" si="0"/>
        <v>5</v>
      </c>
      <c r="F36" s="270">
        <f t="shared" si="0"/>
        <v>5</v>
      </c>
      <c r="G36" s="270">
        <f t="shared" si="0"/>
        <v>7</v>
      </c>
      <c r="H36" s="270">
        <f t="shared" si="0"/>
        <v>1</v>
      </c>
      <c r="I36" s="270">
        <f t="shared" si="0"/>
        <v>6</v>
      </c>
      <c r="J36" s="270">
        <f t="shared" si="0"/>
        <v>14</v>
      </c>
      <c r="K36" s="270">
        <f t="shared" si="0"/>
        <v>5</v>
      </c>
      <c r="L36" s="270">
        <f t="shared" si="0"/>
        <v>1</v>
      </c>
      <c r="M36" s="270">
        <f>SUM(B36:L36)</f>
        <v>97</v>
      </c>
    </row>
  </sheetData>
  <mergeCells count="2">
    <mergeCell ref="I2:L2"/>
    <mergeCell ref="B2:H2"/>
  </mergeCells>
  <phoneticPr fontId="24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8F0D-A4C3-4EEB-B1F4-C2770BAAB1BE}">
  <sheetPr>
    <tabColor rgb="FFFF0000"/>
  </sheetPr>
  <dimension ref="A1:AJ201"/>
  <sheetViews>
    <sheetView tabSelected="1" topLeftCell="A190" workbookViewId="0">
      <selection activeCell="B199" sqref="B199"/>
    </sheetView>
  </sheetViews>
  <sheetFormatPr defaultRowHeight="14.5" x14ac:dyDescent="0.35"/>
  <cols>
    <col min="1" max="1" width="10.08984375" bestFit="1" customWidth="1"/>
    <col min="2" max="2" width="9.54296875" customWidth="1"/>
    <col min="3" max="3" width="6.54296875" customWidth="1"/>
    <col min="4" max="4" width="12.90625" customWidth="1"/>
    <col min="5" max="5" width="53.81640625" customWidth="1"/>
    <col min="6" max="6" width="6.36328125" customWidth="1"/>
    <col min="7" max="7" width="9.1796875" customWidth="1"/>
    <col min="8" max="8" width="7.08984375" customWidth="1"/>
    <col min="9" max="12" width="2.36328125" style="1" customWidth="1"/>
    <col min="14" max="31" width="1.7265625" style="26" customWidth="1"/>
    <col min="32" max="32" width="8.08984375" customWidth="1"/>
    <col min="33" max="33" width="2.6328125" customWidth="1"/>
    <col min="34" max="34" width="22.90625" customWidth="1"/>
    <col min="35" max="35" width="11.1796875" customWidth="1"/>
  </cols>
  <sheetData>
    <row r="1" spans="1:36" x14ac:dyDescent="0.35">
      <c r="I1"/>
      <c r="J1"/>
      <c r="K1"/>
      <c r="L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6" ht="37.5" customHeight="1" x14ac:dyDescent="0.35">
      <c r="A2" s="19">
        <f ca="1">TODAY()</f>
        <v>45741</v>
      </c>
      <c r="I2" s="394" t="s">
        <v>415</v>
      </c>
      <c r="J2" s="394"/>
      <c r="K2" s="394"/>
      <c r="L2" s="394"/>
      <c r="M2" s="394"/>
      <c r="N2" s="394" t="s">
        <v>416</v>
      </c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6" t="s">
        <v>417</v>
      </c>
    </row>
    <row r="3" spans="1:36" ht="19.5" customHeight="1" x14ac:dyDescent="0.35">
      <c r="A3" s="391" t="s">
        <v>425</v>
      </c>
      <c r="B3" s="391"/>
      <c r="C3" s="391"/>
      <c r="D3" s="391"/>
      <c r="E3" s="391"/>
      <c r="F3" s="391"/>
      <c r="G3" s="391"/>
      <c r="H3" s="392"/>
      <c r="I3" s="394"/>
      <c r="J3" s="394"/>
      <c r="K3" s="394"/>
      <c r="L3" s="394"/>
      <c r="M3" s="394"/>
      <c r="N3" s="78" t="s">
        <v>367</v>
      </c>
      <c r="O3" s="78" t="s">
        <v>125</v>
      </c>
      <c r="P3" s="78" t="s">
        <v>101</v>
      </c>
      <c r="Q3" s="78" t="s">
        <v>368</v>
      </c>
      <c r="R3" s="78" t="s">
        <v>369</v>
      </c>
      <c r="S3" s="78" t="s">
        <v>370</v>
      </c>
      <c r="T3" s="78" t="s">
        <v>371</v>
      </c>
      <c r="U3" s="78" t="s">
        <v>372</v>
      </c>
      <c r="V3" s="78" t="s">
        <v>373</v>
      </c>
      <c r="W3" s="78" t="s">
        <v>374</v>
      </c>
      <c r="X3" s="78" t="s">
        <v>375</v>
      </c>
      <c r="Y3" s="78" t="s">
        <v>376</v>
      </c>
      <c r="Z3" s="78" t="s">
        <v>377</v>
      </c>
      <c r="AA3" s="78" t="s">
        <v>378</v>
      </c>
      <c r="AB3" s="78" t="s">
        <v>379</v>
      </c>
      <c r="AC3" s="78" t="s">
        <v>380</v>
      </c>
      <c r="AD3" s="78" t="s">
        <v>381</v>
      </c>
      <c r="AE3" s="78" t="s">
        <v>382</v>
      </c>
      <c r="AF3" s="398" t="s">
        <v>384</v>
      </c>
      <c r="AG3" s="399"/>
      <c r="AH3" s="400"/>
      <c r="AI3" s="397"/>
    </row>
    <row r="4" spans="1:36" ht="87" customHeight="1" x14ac:dyDescent="0.35">
      <c r="A4" s="81" t="s">
        <v>5</v>
      </c>
      <c r="B4" s="81" t="s">
        <v>5</v>
      </c>
      <c r="C4" s="82" t="s">
        <v>6</v>
      </c>
      <c r="D4" s="81" t="s">
        <v>7</v>
      </c>
      <c r="E4" s="88" t="s">
        <v>8</v>
      </c>
      <c r="F4" s="89" t="s">
        <v>414</v>
      </c>
      <c r="G4" s="91" t="s">
        <v>419</v>
      </c>
      <c r="H4" s="91" t="s">
        <v>418</v>
      </c>
      <c r="I4" s="55" t="s">
        <v>12</v>
      </c>
      <c r="J4" s="55" t="s">
        <v>13</v>
      </c>
      <c r="K4" s="55" t="s">
        <v>15</v>
      </c>
      <c r="L4" s="55" t="s">
        <v>14</v>
      </c>
      <c r="M4" s="79" t="s">
        <v>413</v>
      </c>
      <c r="N4" s="55" t="s">
        <v>324</v>
      </c>
      <c r="O4" s="55" t="s">
        <v>325</v>
      </c>
      <c r="P4" s="55" t="s">
        <v>326</v>
      </c>
      <c r="Q4" s="55" t="s">
        <v>327</v>
      </c>
      <c r="R4" s="55" t="s">
        <v>341</v>
      </c>
      <c r="S4" s="55" t="s">
        <v>330</v>
      </c>
      <c r="T4" s="55" t="s">
        <v>328</v>
      </c>
      <c r="U4" s="55" t="s">
        <v>329</v>
      </c>
      <c r="V4" s="55" t="s">
        <v>340</v>
      </c>
      <c r="W4" s="55" t="s">
        <v>331</v>
      </c>
      <c r="X4" s="56" t="s">
        <v>339</v>
      </c>
      <c r="Y4" s="57" t="s">
        <v>342</v>
      </c>
      <c r="Z4" s="57" t="s">
        <v>343</v>
      </c>
      <c r="AA4" s="57" t="s">
        <v>332</v>
      </c>
      <c r="AB4" s="56" t="s">
        <v>338</v>
      </c>
      <c r="AC4" s="57" t="s">
        <v>337</v>
      </c>
      <c r="AD4" s="57" t="s">
        <v>344</v>
      </c>
      <c r="AE4" s="55" t="s">
        <v>333</v>
      </c>
      <c r="AF4" s="393" t="s">
        <v>421</v>
      </c>
      <c r="AG4" s="393"/>
      <c r="AH4" s="97" t="s">
        <v>422</v>
      </c>
      <c r="AI4" s="90" t="s">
        <v>423</v>
      </c>
    </row>
    <row r="5" spans="1:36" ht="18.5" x14ac:dyDescent="0.75">
      <c r="A5" s="83">
        <v>1</v>
      </c>
      <c r="B5" s="83" t="s">
        <v>74</v>
      </c>
      <c r="C5" s="83" t="s">
        <v>51</v>
      </c>
      <c r="D5" s="83" t="s">
        <v>83</v>
      </c>
      <c r="E5" s="83" t="s">
        <v>195</v>
      </c>
      <c r="F5" s="85">
        <v>34570</v>
      </c>
      <c r="G5" s="93">
        <v>46835</v>
      </c>
      <c r="H5" s="84">
        <f ca="1">G5-$A$2</f>
        <v>1094</v>
      </c>
      <c r="I5" s="85">
        <v>3</v>
      </c>
      <c r="J5" s="85">
        <v>1</v>
      </c>
      <c r="K5" s="85">
        <v>4</v>
      </c>
      <c r="L5" s="85">
        <v>1</v>
      </c>
      <c r="M5" s="86" t="s">
        <v>84</v>
      </c>
      <c r="N5" s="92"/>
      <c r="O5" s="92"/>
      <c r="P5" s="92"/>
      <c r="Q5" s="92"/>
      <c r="R5" s="92"/>
      <c r="S5" s="92"/>
      <c r="T5" s="92"/>
      <c r="U5" s="92"/>
      <c r="V5" s="92"/>
      <c r="W5" s="92">
        <v>4</v>
      </c>
      <c r="X5" s="92">
        <v>6</v>
      </c>
      <c r="Y5" s="92">
        <v>4</v>
      </c>
      <c r="Z5" s="92"/>
      <c r="AA5" s="92"/>
      <c r="AB5" s="92"/>
      <c r="AC5" s="92"/>
      <c r="AD5" s="92"/>
      <c r="AE5" s="92"/>
      <c r="AF5" s="95" t="s">
        <v>383</v>
      </c>
      <c r="AG5" s="96" t="s">
        <v>125</v>
      </c>
      <c r="AH5" s="98" t="s">
        <v>385</v>
      </c>
      <c r="AI5" s="85" t="s">
        <v>50</v>
      </c>
      <c r="AJ5" s="14"/>
    </row>
    <row r="6" spans="1:36" ht="18.5" x14ac:dyDescent="0.75">
      <c r="A6" s="83">
        <v>2</v>
      </c>
      <c r="B6" s="83" t="s">
        <v>74</v>
      </c>
      <c r="C6" s="83" t="s">
        <v>51</v>
      </c>
      <c r="D6" s="83" t="s">
        <v>83</v>
      </c>
      <c r="E6" s="83" t="s">
        <v>193</v>
      </c>
      <c r="F6" s="85">
        <v>34570</v>
      </c>
      <c r="G6" s="93">
        <v>46835</v>
      </c>
      <c r="H6" s="84">
        <f ca="1">G6-$A$2</f>
        <v>1094</v>
      </c>
      <c r="I6" s="85">
        <v>3</v>
      </c>
      <c r="J6" s="85">
        <v>1</v>
      </c>
      <c r="K6" s="85">
        <v>4</v>
      </c>
      <c r="L6" s="85">
        <v>1</v>
      </c>
      <c r="M6" s="86" t="s">
        <v>84</v>
      </c>
      <c r="N6" s="92"/>
      <c r="O6" s="92"/>
      <c r="P6" s="92"/>
      <c r="Q6" s="92"/>
      <c r="R6" s="92"/>
      <c r="S6" s="92"/>
      <c r="T6" s="92"/>
      <c r="U6" s="92"/>
      <c r="V6" s="92"/>
      <c r="W6" s="92">
        <v>4</v>
      </c>
      <c r="X6" s="92">
        <v>6</v>
      </c>
      <c r="Y6" s="92">
        <v>4</v>
      </c>
      <c r="Z6" s="92"/>
      <c r="AA6" s="92"/>
      <c r="AB6" s="92"/>
      <c r="AC6" s="92"/>
      <c r="AD6" s="92"/>
      <c r="AE6" s="92"/>
      <c r="AF6" s="95" t="s">
        <v>383</v>
      </c>
      <c r="AG6" s="96" t="s">
        <v>125</v>
      </c>
      <c r="AH6" s="98" t="s">
        <v>385</v>
      </c>
      <c r="AI6" s="85" t="s">
        <v>50</v>
      </c>
      <c r="AJ6" s="14"/>
    </row>
    <row r="7" spans="1:36" ht="18.5" x14ac:dyDescent="0.75">
      <c r="A7" s="83">
        <v>3</v>
      </c>
      <c r="B7" s="83" t="s">
        <v>74</v>
      </c>
      <c r="C7" s="83" t="s">
        <v>51</v>
      </c>
      <c r="D7" s="83" t="s">
        <v>83</v>
      </c>
      <c r="E7" s="83" t="s">
        <v>196</v>
      </c>
      <c r="F7" s="85">
        <v>34570</v>
      </c>
      <c r="G7" s="93">
        <v>46835</v>
      </c>
      <c r="H7" s="84">
        <f ca="1">G7-$A$2</f>
        <v>1094</v>
      </c>
      <c r="I7" s="85">
        <v>3</v>
      </c>
      <c r="J7" s="85">
        <v>1</v>
      </c>
      <c r="K7" s="85">
        <v>4</v>
      </c>
      <c r="L7" s="85">
        <v>1</v>
      </c>
      <c r="M7" s="86" t="s">
        <v>84</v>
      </c>
      <c r="N7" s="85"/>
      <c r="O7" s="85"/>
      <c r="P7" s="85"/>
      <c r="Q7" s="85"/>
      <c r="R7" s="85"/>
      <c r="S7" s="85"/>
      <c r="T7" s="85"/>
      <c r="U7" s="85"/>
      <c r="V7" s="85"/>
      <c r="W7" s="85">
        <v>4</v>
      </c>
      <c r="X7" s="85">
        <v>6</v>
      </c>
      <c r="Y7" s="92">
        <v>4</v>
      </c>
      <c r="Z7" s="85"/>
      <c r="AA7" s="85"/>
      <c r="AB7" s="85"/>
      <c r="AC7" s="85"/>
      <c r="AD7" s="85"/>
      <c r="AE7" s="85"/>
      <c r="AF7" s="95" t="s">
        <v>383</v>
      </c>
      <c r="AG7" s="96" t="s">
        <v>125</v>
      </c>
      <c r="AH7" s="98" t="s">
        <v>385</v>
      </c>
      <c r="AI7" s="85" t="s">
        <v>50</v>
      </c>
      <c r="AJ7" s="14"/>
    </row>
    <row r="8" spans="1:36" ht="18.5" x14ac:dyDescent="0.75">
      <c r="A8" s="83">
        <v>4</v>
      </c>
      <c r="B8" s="83" t="s">
        <v>74</v>
      </c>
      <c r="C8" s="83" t="s">
        <v>51</v>
      </c>
      <c r="D8" s="83" t="s">
        <v>83</v>
      </c>
      <c r="E8" s="83" t="s">
        <v>197</v>
      </c>
      <c r="F8" s="85">
        <v>34570</v>
      </c>
      <c r="G8" s="93">
        <v>46835</v>
      </c>
      <c r="H8" s="84">
        <f ca="1">G8-$A$2</f>
        <v>1094</v>
      </c>
      <c r="I8" s="85">
        <v>3</v>
      </c>
      <c r="J8" s="85">
        <v>1</v>
      </c>
      <c r="K8" s="85">
        <v>4</v>
      </c>
      <c r="L8" s="85">
        <v>1</v>
      </c>
      <c r="M8" s="86" t="s">
        <v>84</v>
      </c>
      <c r="N8" s="85"/>
      <c r="O8" s="85"/>
      <c r="P8" s="85"/>
      <c r="Q8" s="85"/>
      <c r="R8" s="85"/>
      <c r="S8" s="85"/>
      <c r="T8" s="85"/>
      <c r="U8" s="85"/>
      <c r="V8" s="85"/>
      <c r="W8" s="85">
        <v>4</v>
      </c>
      <c r="X8" s="85">
        <v>6</v>
      </c>
      <c r="Y8" s="85">
        <v>4</v>
      </c>
      <c r="Z8" s="85"/>
      <c r="AA8" s="85"/>
      <c r="AB8" s="85"/>
      <c r="AC8" s="85"/>
      <c r="AD8" s="85"/>
      <c r="AE8" s="85"/>
      <c r="AF8" s="95" t="s">
        <v>383</v>
      </c>
      <c r="AG8" s="96" t="s">
        <v>125</v>
      </c>
      <c r="AH8" s="98" t="s">
        <v>385</v>
      </c>
      <c r="AI8" s="85" t="s">
        <v>50</v>
      </c>
      <c r="AJ8" s="14"/>
    </row>
    <row r="9" spans="1:36" ht="18.5" x14ac:dyDescent="0.75">
      <c r="A9" s="83">
        <v>5</v>
      </c>
      <c r="B9" s="83" t="s">
        <v>74</v>
      </c>
      <c r="C9" s="83" t="s">
        <v>51</v>
      </c>
      <c r="D9" s="83" t="s">
        <v>83</v>
      </c>
      <c r="E9" s="83" t="s">
        <v>198</v>
      </c>
      <c r="F9" s="85">
        <v>34570</v>
      </c>
      <c r="G9" s="93">
        <v>46835</v>
      </c>
      <c r="H9" s="84">
        <f ca="1">G9-$A$2</f>
        <v>1094</v>
      </c>
      <c r="I9" s="85">
        <v>3</v>
      </c>
      <c r="J9" s="85">
        <v>1</v>
      </c>
      <c r="K9" s="85">
        <v>4</v>
      </c>
      <c r="L9" s="85">
        <v>1</v>
      </c>
      <c r="M9" s="86" t="s">
        <v>84</v>
      </c>
      <c r="N9" s="92"/>
      <c r="O9" s="92"/>
      <c r="P9" s="92"/>
      <c r="Q9" s="92"/>
      <c r="R9" s="92"/>
      <c r="S9" s="92"/>
      <c r="T9" s="92"/>
      <c r="U9" s="92"/>
      <c r="V9" s="92"/>
      <c r="W9" s="92">
        <v>4</v>
      </c>
      <c r="X9" s="85">
        <v>6</v>
      </c>
      <c r="Y9" s="92">
        <v>4</v>
      </c>
      <c r="Z9" s="92"/>
      <c r="AA9" s="92"/>
      <c r="AB9" s="92"/>
      <c r="AC9" s="92"/>
      <c r="AD9" s="92"/>
      <c r="AE9" s="92"/>
      <c r="AF9" s="95" t="s">
        <v>383</v>
      </c>
      <c r="AG9" s="96" t="s">
        <v>125</v>
      </c>
      <c r="AH9" s="98" t="s">
        <v>385</v>
      </c>
      <c r="AI9" s="85" t="s">
        <v>50</v>
      </c>
      <c r="AJ9" s="14"/>
    </row>
    <row r="10" spans="1:36" ht="18.5" x14ac:dyDescent="0.75">
      <c r="A10" s="83">
        <v>6</v>
      </c>
      <c r="B10" s="83" t="s">
        <v>74</v>
      </c>
      <c r="C10" s="83" t="s">
        <v>43</v>
      </c>
      <c r="D10" s="83" t="s">
        <v>75</v>
      </c>
      <c r="E10" s="83" t="s">
        <v>274</v>
      </c>
      <c r="F10" s="85">
        <v>1169</v>
      </c>
      <c r="G10" s="93">
        <v>47322</v>
      </c>
      <c r="H10" s="84">
        <f ca="1">G10-$A$2</f>
        <v>1581</v>
      </c>
      <c r="I10" s="85">
        <v>4</v>
      </c>
      <c r="J10" s="85">
        <v>1</v>
      </c>
      <c r="K10" s="85">
        <v>1</v>
      </c>
      <c r="L10" s="85">
        <v>1</v>
      </c>
      <c r="M10" s="86" t="s">
        <v>76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>
        <v>6</v>
      </c>
      <c r="Y10" s="92">
        <v>6</v>
      </c>
      <c r="Z10" s="92">
        <v>6</v>
      </c>
      <c r="AA10" s="92"/>
      <c r="AB10" s="92"/>
      <c r="AC10" s="92"/>
      <c r="AD10" s="92"/>
      <c r="AE10" s="92"/>
      <c r="AF10" s="95" t="s">
        <v>383</v>
      </c>
      <c r="AG10" s="96" t="s">
        <v>125</v>
      </c>
      <c r="AH10" s="98" t="s">
        <v>386</v>
      </c>
      <c r="AI10" s="85" t="s">
        <v>50</v>
      </c>
      <c r="AJ10" s="14"/>
    </row>
    <row r="11" spans="1:36" ht="18.5" x14ac:dyDescent="0.75">
      <c r="A11" s="83">
        <v>7</v>
      </c>
      <c r="B11" s="83" t="s">
        <v>74</v>
      </c>
      <c r="C11" s="83" t="s">
        <v>43</v>
      </c>
      <c r="D11" s="83" t="s">
        <v>75</v>
      </c>
      <c r="E11" s="83" t="s">
        <v>275</v>
      </c>
      <c r="F11" s="85">
        <v>1169</v>
      </c>
      <c r="G11" s="93">
        <v>47322</v>
      </c>
      <c r="H11" s="84">
        <f ca="1">G11-$A$2</f>
        <v>1581</v>
      </c>
      <c r="I11" s="85">
        <v>4</v>
      </c>
      <c r="J11" s="85">
        <v>1</v>
      </c>
      <c r="K11" s="85">
        <v>1</v>
      </c>
      <c r="L11" s="85">
        <v>1</v>
      </c>
      <c r="M11" s="86" t="s">
        <v>76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>
        <v>6</v>
      </c>
      <c r="Y11" s="92">
        <v>6</v>
      </c>
      <c r="Z11" s="92">
        <v>6</v>
      </c>
      <c r="AA11" s="92"/>
      <c r="AB11" s="92"/>
      <c r="AC11" s="92"/>
      <c r="AD11" s="92"/>
      <c r="AE11" s="92"/>
      <c r="AF11" s="95" t="s">
        <v>383</v>
      </c>
      <c r="AG11" s="96" t="s">
        <v>125</v>
      </c>
      <c r="AH11" s="98" t="s">
        <v>386</v>
      </c>
      <c r="AI11" s="85" t="s">
        <v>50</v>
      </c>
      <c r="AJ11" s="14"/>
    </row>
    <row r="12" spans="1:36" ht="18.5" x14ac:dyDescent="0.75">
      <c r="A12" s="83">
        <v>8</v>
      </c>
      <c r="B12" s="83" t="s">
        <v>74</v>
      </c>
      <c r="C12" s="83" t="s">
        <v>43</v>
      </c>
      <c r="D12" s="83" t="s">
        <v>75</v>
      </c>
      <c r="E12" s="83" t="s">
        <v>248</v>
      </c>
      <c r="F12" s="85">
        <v>1169</v>
      </c>
      <c r="G12" s="93">
        <v>47322</v>
      </c>
      <c r="H12" s="84">
        <f ca="1">G12-$A$2</f>
        <v>1581</v>
      </c>
      <c r="I12" s="85">
        <v>4</v>
      </c>
      <c r="J12" s="85">
        <v>1</v>
      </c>
      <c r="K12" s="85">
        <v>1</v>
      </c>
      <c r="L12" s="85">
        <v>1</v>
      </c>
      <c r="M12" s="86" t="s">
        <v>76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>
        <v>6</v>
      </c>
      <c r="Y12" s="92">
        <v>6</v>
      </c>
      <c r="Z12" s="92">
        <v>6</v>
      </c>
      <c r="AA12" s="92"/>
      <c r="AB12" s="92"/>
      <c r="AC12" s="92"/>
      <c r="AD12" s="92"/>
      <c r="AE12" s="92"/>
      <c r="AF12" s="95" t="s">
        <v>383</v>
      </c>
      <c r="AG12" s="96" t="s">
        <v>125</v>
      </c>
      <c r="AH12" s="98" t="s">
        <v>386</v>
      </c>
      <c r="AI12" s="85" t="s">
        <v>50</v>
      </c>
      <c r="AJ12" s="14"/>
    </row>
    <row r="13" spans="1:36" ht="18.5" x14ac:dyDescent="0.75">
      <c r="A13" s="83">
        <v>9</v>
      </c>
      <c r="B13" s="83" t="s">
        <v>74</v>
      </c>
      <c r="C13" s="83" t="s">
        <v>43</v>
      </c>
      <c r="D13" s="83" t="s">
        <v>75</v>
      </c>
      <c r="E13" s="83" t="s">
        <v>276</v>
      </c>
      <c r="F13" s="85">
        <v>1169</v>
      </c>
      <c r="G13" s="93">
        <v>47322</v>
      </c>
      <c r="H13" s="84">
        <f ca="1">G13-$A$2</f>
        <v>1581</v>
      </c>
      <c r="I13" s="85">
        <v>4</v>
      </c>
      <c r="J13" s="85">
        <v>1</v>
      </c>
      <c r="K13" s="85">
        <v>1</v>
      </c>
      <c r="L13" s="85">
        <v>1</v>
      </c>
      <c r="M13" s="86" t="s">
        <v>76</v>
      </c>
      <c r="N13" s="92"/>
      <c r="O13" s="85"/>
      <c r="P13" s="85"/>
      <c r="Q13" s="85"/>
      <c r="R13" s="85"/>
      <c r="S13" s="85"/>
      <c r="T13" s="92"/>
      <c r="U13" s="85"/>
      <c r="V13" s="85"/>
      <c r="W13" s="92"/>
      <c r="X13" s="92">
        <v>6</v>
      </c>
      <c r="Y13" s="92">
        <v>6</v>
      </c>
      <c r="Z13" s="92">
        <v>6</v>
      </c>
      <c r="AA13" s="92"/>
      <c r="AB13" s="85"/>
      <c r="AC13" s="92"/>
      <c r="AD13" s="85"/>
      <c r="AE13" s="92"/>
      <c r="AF13" s="95" t="s">
        <v>383</v>
      </c>
      <c r="AG13" s="96" t="s">
        <v>125</v>
      </c>
      <c r="AH13" s="98" t="s">
        <v>386</v>
      </c>
      <c r="AI13" s="85" t="s">
        <v>50</v>
      </c>
      <c r="AJ13" s="14"/>
    </row>
    <row r="14" spans="1:36" ht="18.5" x14ac:dyDescent="0.75">
      <c r="A14" s="83">
        <v>10</v>
      </c>
      <c r="B14" s="83" t="s">
        <v>42</v>
      </c>
      <c r="C14" s="83" t="s">
        <v>43</v>
      </c>
      <c r="D14" s="83" t="s">
        <v>244</v>
      </c>
      <c r="E14" s="83" t="s">
        <v>284</v>
      </c>
      <c r="F14" s="85">
        <v>46086</v>
      </c>
      <c r="G14" s="93">
        <v>46201</v>
      </c>
      <c r="H14" s="84">
        <f ca="1">G14-$A$2</f>
        <v>460</v>
      </c>
      <c r="I14" s="85">
        <v>4</v>
      </c>
      <c r="J14" s="85">
        <v>1</v>
      </c>
      <c r="K14" s="85">
        <v>1</v>
      </c>
      <c r="L14" s="85">
        <v>1</v>
      </c>
      <c r="M14" s="86" t="s">
        <v>76</v>
      </c>
      <c r="N14" s="85">
        <v>1</v>
      </c>
      <c r="O14" s="85"/>
      <c r="P14" s="85"/>
      <c r="Q14" s="85"/>
      <c r="R14" s="85"/>
      <c r="S14" s="85"/>
      <c r="T14" s="85"/>
      <c r="U14" s="85"/>
      <c r="V14" s="85"/>
      <c r="W14" s="85"/>
      <c r="X14" s="85">
        <v>6</v>
      </c>
      <c r="Y14" s="85">
        <v>2</v>
      </c>
      <c r="Z14" s="85"/>
      <c r="AA14" s="85"/>
      <c r="AB14" s="85"/>
      <c r="AC14" s="85"/>
      <c r="AD14" s="85"/>
      <c r="AE14" s="85"/>
      <c r="AF14" s="95" t="s">
        <v>383</v>
      </c>
      <c r="AG14" s="96" t="s">
        <v>101</v>
      </c>
      <c r="AH14" s="98" t="s">
        <v>777</v>
      </c>
      <c r="AI14" s="85" t="s">
        <v>50</v>
      </c>
      <c r="AJ14" s="14"/>
    </row>
    <row r="15" spans="1:36" ht="18.5" x14ac:dyDescent="0.75">
      <c r="A15" s="83">
        <v>11</v>
      </c>
      <c r="B15" s="83" t="s">
        <v>42</v>
      </c>
      <c r="C15" s="83" t="s">
        <v>43</v>
      </c>
      <c r="D15" s="83" t="s">
        <v>244</v>
      </c>
      <c r="E15" s="83" t="s">
        <v>285</v>
      </c>
      <c r="F15" s="85">
        <v>46086</v>
      </c>
      <c r="G15" s="93">
        <v>46201</v>
      </c>
      <c r="H15" s="84">
        <f ca="1">G15-$A$2</f>
        <v>460</v>
      </c>
      <c r="I15" s="85">
        <v>4</v>
      </c>
      <c r="J15" s="85">
        <v>1</v>
      </c>
      <c r="K15" s="85">
        <v>1</v>
      </c>
      <c r="L15" s="85">
        <v>1</v>
      </c>
      <c r="M15" s="86" t="s">
        <v>76</v>
      </c>
      <c r="N15" s="85">
        <v>1</v>
      </c>
      <c r="O15" s="85"/>
      <c r="P15" s="85"/>
      <c r="Q15" s="85"/>
      <c r="R15" s="92"/>
      <c r="S15" s="85"/>
      <c r="T15" s="85"/>
      <c r="U15" s="85"/>
      <c r="V15" s="85"/>
      <c r="W15" s="85"/>
      <c r="X15" s="92">
        <v>6</v>
      </c>
      <c r="Y15" s="92">
        <v>2</v>
      </c>
      <c r="Z15" s="92"/>
      <c r="AA15" s="92"/>
      <c r="AB15" s="85"/>
      <c r="AC15" s="92"/>
      <c r="AD15" s="85"/>
      <c r="AE15" s="92"/>
      <c r="AF15" s="95" t="s">
        <v>383</v>
      </c>
      <c r="AG15" s="96" t="s">
        <v>101</v>
      </c>
      <c r="AH15" s="98" t="s">
        <v>777</v>
      </c>
      <c r="AI15" s="85" t="s">
        <v>50</v>
      </c>
      <c r="AJ15" s="14"/>
    </row>
    <row r="16" spans="1:36" ht="18.5" x14ac:dyDescent="0.75">
      <c r="A16" s="83">
        <v>12</v>
      </c>
      <c r="B16" s="83" t="s">
        <v>42</v>
      </c>
      <c r="C16" s="83" t="s">
        <v>43</v>
      </c>
      <c r="D16" s="83" t="s">
        <v>244</v>
      </c>
      <c r="E16" s="83" t="s">
        <v>286</v>
      </c>
      <c r="F16" s="85">
        <v>46086</v>
      </c>
      <c r="G16" s="93">
        <v>46201</v>
      </c>
      <c r="H16" s="84">
        <f ca="1">G16-$A$2</f>
        <v>460</v>
      </c>
      <c r="I16" s="85">
        <v>4</v>
      </c>
      <c r="J16" s="85">
        <v>1</v>
      </c>
      <c r="K16" s="85">
        <v>1</v>
      </c>
      <c r="L16" s="85">
        <v>1</v>
      </c>
      <c r="M16" s="86" t="s">
        <v>76</v>
      </c>
      <c r="N16" s="92">
        <v>1</v>
      </c>
      <c r="O16" s="92"/>
      <c r="P16" s="92"/>
      <c r="Q16" s="92"/>
      <c r="R16" s="92"/>
      <c r="S16" s="92"/>
      <c r="T16" s="92"/>
      <c r="U16" s="92"/>
      <c r="V16" s="92"/>
      <c r="W16" s="92"/>
      <c r="X16" s="92">
        <v>6</v>
      </c>
      <c r="Y16" s="92">
        <v>2</v>
      </c>
      <c r="Z16" s="92"/>
      <c r="AA16" s="92"/>
      <c r="AB16" s="92"/>
      <c r="AC16" s="92"/>
      <c r="AD16" s="92"/>
      <c r="AE16" s="92"/>
      <c r="AF16" s="95" t="s">
        <v>383</v>
      </c>
      <c r="AG16" s="96" t="s">
        <v>101</v>
      </c>
      <c r="AH16" s="98" t="s">
        <v>777</v>
      </c>
      <c r="AI16" s="85" t="s">
        <v>50</v>
      </c>
      <c r="AJ16" s="14"/>
    </row>
    <row r="17" spans="1:36" ht="18.5" x14ac:dyDescent="0.75">
      <c r="A17" s="83">
        <v>13</v>
      </c>
      <c r="B17" s="83" t="s">
        <v>42</v>
      </c>
      <c r="C17" s="83" t="s">
        <v>43</v>
      </c>
      <c r="D17" s="83" t="s">
        <v>244</v>
      </c>
      <c r="E17" s="83" t="s">
        <v>287</v>
      </c>
      <c r="F17" s="85">
        <v>46086</v>
      </c>
      <c r="G17" s="93">
        <v>46201</v>
      </c>
      <c r="H17" s="84">
        <f ca="1">G17-$A$2</f>
        <v>460</v>
      </c>
      <c r="I17" s="85">
        <v>4</v>
      </c>
      <c r="J17" s="85">
        <v>1</v>
      </c>
      <c r="K17" s="85">
        <v>1</v>
      </c>
      <c r="L17" s="85">
        <v>1</v>
      </c>
      <c r="M17" s="86" t="s">
        <v>76</v>
      </c>
      <c r="N17" s="92">
        <v>1</v>
      </c>
      <c r="O17" s="92"/>
      <c r="P17" s="92"/>
      <c r="Q17" s="92"/>
      <c r="R17" s="92"/>
      <c r="S17" s="92"/>
      <c r="T17" s="92"/>
      <c r="U17" s="92"/>
      <c r="V17" s="92"/>
      <c r="W17" s="92"/>
      <c r="X17" s="92">
        <v>6</v>
      </c>
      <c r="Y17" s="92">
        <v>2</v>
      </c>
      <c r="Z17" s="92"/>
      <c r="AA17" s="92"/>
      <c r="AB17" s="92"/>
      <c r="AC17" s="92"/>
      <c r="AD17" s="92"/>
      <c r="AE17" s="92"/>
      <c r="AF17" s="95" t="s">
        <v>383</v>
      </c>
      <c r="AG17" s="96" t="s">
        <v>101</v>
      </c>
      <c r="AH17" s="98" t="s">
        <v>777</v>
      </c>
      <c r="AI17" s="85" t="s">
        <v>50</v>
      </c>
      <c r="AJ17" s="14"/>
    </row>
    <row r="18" spans="1:36" ht="18.5" x14ac:dyDescent="0.75">
      <c r="A18" s="83">
        <v>14</v>
      </c>
      <c r="B18" s="83" t="s">
        <v>42</v>
      </c>
      <c r="C18" s="83" t="s">
        <v>43</v>
      </c>
      <c r="D18" s="83" t="s">
        <v>90</v>
      </c>
      <c r="E18" s="83" t="s">
        <v>485</v>
      </c>
      <c r="F18" s="85">
        <v>33334</v>
      </c>
      <c r="G18" s="93">
        <v>46887</v>
      </c>
      <c r="H18" s="84">
        <f ca="1">G18-$A$2</f>
        <v>1146</v>
      </c>
      <c r="I18" s="85">
        <v>4</v>
      </c>
      <c r="J18" s="85">
        <v>1</v>
      </c>
      <c r="K18" s="94">
        <v>0</v>
      </c>
      <c r="L18" s="85">
        <v>1</v>
      </c>
      <c r="M18" s="86" t="s">
        <v>239</v>
      </c>
      <c r="N18" s="92"/>
      <c r="O18" s="92">
        <v>1</v>
      </c>
      <c r="P18" s="92"/>
      <c r="Q18" s="92"/>
      <c r="R18" s="92"/>
      <c r="S18" s="92">
        <v>1</v>
      </c>
      <c r="T18" s="92"/>
      <c r="U18" s="92"/>
      <c r="V18" s="92"/>
      <c r="W18" s="92">
        <v>4</v>
      </c>
      <c r="X18" s="92">
        <v>6</v>
      </c>
      <c r="Y18" s="92">
        <v>3</v>
      </c>
      <c r="Z18" s="92"/>
      <c r="AA18" s="92">
        <v>3</v>
      </c>
      <c r="AB18" s="92">
        <v>6</v>
      </c>
      <c r="AC18" s="92">
        <v>6</v>
      </c>
      <c r="AD18" s="92"/>
      <c r="AE18" s="92">
        <v>6</v>
      </c>
      <c r="AF18" s="95" t="s">
        <v>383</v>
      </c>
      <c r="AG18" s="96" t="s">
        <v>367</v>
      </c>
      <c r="AH18" s="98" t="s">
        <v>387</v>
      </c>
      <c r="AI18" s="85" t="s">
        <v>58</v>
      </c>
      <c r="AJ18" s="14"/>
    </row>
    <row r="19" spans="1:36" ht="18.5" x14ac:dyDescent="0.75">
      <c r="A19" s="83">
        <v>15</v>
      </c>
      <c r="B19" s="83" t="s">
        <v>42</v>
      </c>
      <c r="C19" s="83" t="s">
        <v>43</v>
      </c>
      <c r="D19" s="83" t="s">
        <v>55</v>
      </c>
      <c r="E19" s="83" t="s">
        <v>554</v>
      </c>
      <c r="F19" s="85">
        <v>16397</v>
      </c>
      <c r="G19" s="93">
        <v>46125</v>
      </c>
      <c r="H19" s="84">
        <f ca="1">G19-$A$2</f>
        <v>384</v>
      </c>
      <c r="I19" s="85">
        <v>3</v>
      </c>
      <c r="J19" s="85">
        <v>1</v>
      </c>
      <c r="K19" s="85">
        <v>3</v>
      </c>
      <c r="L19" s="85">
        <v>1</v>
      </c>
      <c r="M19" s="86" t="s">
        <v>56</v>
      </c>
      <c r="N19" s="92">
        <v>1</v>
      </c>
      <c r="O19" s="92">
        <v>1</v>
      </c>
      <c r="P19" s="92">
        <v>1</v>
      </c>
      <c r="Q19" s="92">
        <v>1</v>
      </c>
      <c r="R19" s="92">
        <v>3</v>
      </c>
      <c r="S19" s="92">
        <v>1</v>
      </c>
      <c r="T19" s="92">
        <v>2</v>
      </c>
      <c r="U19" s="92"/>
      <c r="V19" s="92">
        <v>1</v>
      </c>
      <c r="W19" s="92">
        <v>2</v>
      </c>
      <c r="X19" s="92">
        <v>6</v>
      </c>
      <c r="Y19" s="92">
        <v>4</v>
      </c>
      <c r="Z19" s="92">
        <v>3</v>
      </c>
      <c r="AA19" s="92">
        <v>3</v>
      </c>
      <c r="AB19" s="92">
        <v>5</v>
      </c>
      <c r="AC19" s="92">
        <v>6</v>
      </c>
      <c r="AD19" s="92"/>
      <c r="AE19" s="92">
        <v>6</v>
      </c>
      <c r="AF19" s="95" t="s">
        <v>383</v>
      </c>
      <c r="AG19" s="96" t="s">
        <v>367</v>
      </c>
      <c r="AH19" s="98" t="s">
        <v>388</v>
      </c>
      <c r="AI19" s="85" t="s">
        <v>58</v>
      </c>
      <c r="AJ19" s="14"/>
    </row>
    <row r="20" spans="1:36" ht="18.5" x14ac:dyDescent="0.75">
      <c r="A20" s="83">
        <v>16</v>
      </c>
      <c r="B20" s="83" t="s">
        <v>42</v>
      </c>
      <c r="C20" s="83" t="s">
        <v>43</v>
      </c>
      <c r="D20" s="83" t="s">
        <v>55</v>
      </c>
      <c r="E20" s="83" t="s">
        <v>555</v>
      </c>
      <c r="F20" s="85">
        <v>16397</v>
      </c>
      <c r="G20" s="93">
        <v>46125</v>
      </c>
      <c r="H20" s="84">
        <f ca="1">G20-$A$2</f>
        <v>384</v>
      </c>
      <c r="I20" s="85">
        <v>3</v>
      </c>
      <c r="J20" s="85">
        <v>1</v>
      </c>
      <c r="K20" s="85">
        <v>3</v>
      </c>
      <c r="L20" s="85">
        <v>1</v>
      </c>
      <c r="M20" s="86" t="s">
        <v>56</v>
      </c>
      <c r="N20" s="92">
        <v>1</v>
      </c>
      <c r="O20" s="92">
        <v>1</v>
      </c>
      <c r="P20" s="92">
        <v>1</v>
      </c>
      <c r="Q20" s="92">
        <v>1</v>
      </c>
      <c r="R20" s="92">
        <v>3</v>
      </c>
      <c r="S20" s="92">
        <v>1</v>
      </c>
      <c r="T20" s="92">
        <v>2</v>
      </c>
      <c r="U20" s="92"/>
      <c r="V20" s="92">
        <v>1</v>
      </c>
      <c r="W20" s="92">
        <v>2</v>
      </c>
      <c r="X20" s="92">
        <v>6</v>
      </c>
      <c r="Y20" s="92">
        <v>4</v>
      </c>
      <c r="Z20" s="92">
        <v>3</v>
      </c>
      <c r="AA20" s="92">
        <v>3</v>
      </c>
      <c r="AB20" s="92">
        <v>5</v>
      </c>
      <c r="AC20" s="92">
        <v>6</v>
      </c>
      <c r="AD20" s="92"/>
      <c r="AE20" s="92">
        <v>6</v>
      </c>
      <c r="AF20" s="95" t="s">
        <v>383</v>
      </c>
      <c r="AG20" s="96" t="s">
        <v>367</v>
      </c>
      <c r="AH20" s="98" t="s">
        <v>388</v>
      </c>
      <c r="AI20" s="85" t="s">
        <v>58</v>
      </c>
      <c r="AJ20" s="14"/>
    </row>
    <row r="21" spans="1:36" ht="18.5" x14ac:dyDescent="0.75">
      <c r="A21" s="83">
        <v>17</v>
      </c>
      <c r="B21" s="83" t="s">
        <v>42</v>
      </c>
      <c r="C21" s="83" t="s">
        <v>43</v>
      </c>
      <c r="D21" s="83" t="s">
        <v>55</v>
      </c>
      <c r="E21" s="83" t="s">
        <v>556</v>
      </c>
      <c r="F21" s="85">
        <v>16397</v>
      </c>
      <c r="G21" s="93">
        <v>46125</v>
      </c>
      <c r="H21" s="84">
        <f ca="1">G21-$A$2</f>
        <v>384</v>
      </c>
      <c r="I21" s="85">
        <v>3</v>
      </c>
      <c r="J21" s="85">
        <v>1</v>
      </c>
      <c r="K21" s="85">
        <v>3</v>
      </c>
      <c r="L21" s="85">
        <v>1</v>
      </c>
      <c r="M21" s="86" t="s">
        <v>56</v>
      </c>
      <c r="N21" s="85">
        <v>1</v>
      </c>
      <c r="O21" s="85">
        <v>1</v>
      </c>
      <c r="P21" s="85">
        <v>1</v>
      </c>
      <c r="Q21" s="85">
        <v>1</v>
      </c>
      <c r="R21" s="92">
        <v>3</v>
      </c>
      <c r="S21" s="85">
        <v>1</v>
      </c>
      <c r="T21" s="85">
        <v>2</v>
      </c>
      <c r="U21" s="85"/>
      <c r="V21" s="85">
        <v>1</v>
      </c>
      <c r="W21" s="85">
        <v>2</v>
      </c>
      <c r="X21" s="85">
        <v>6</v>
      </c>
      <c r="Y21" s="85">
        <v>4</v>
      </c>
      <c r="Z21" s="85">
        <v>3</v>
      </c>
      <c r="AA21" s="85">
        <v>3</v>
      </c>
      <c r="AB21" s="85">
        <v>5</v>
      </c>
      <c r="AC21" s="85">
        <v>6</v>
      </c>
      <c r="AD21" s="85"/>
      <c r="AE21" s="85">
        <v>6</v>
      </c>
      <c r="AF21" s="95" t="s">
        <v>383</v>
      </c>
      <c r="AG21" s="96" t="s">
        <v>367</v>
      </c>
      <c r="AH21" s="98" t="s">
        <v>388</v>
      </c>
      <c r="AI21" s="85" t="s">
        <v>58</v>
      </c>
      <c r="AJ21" s="14"/>
    </row>
    <row r="22" spans="1:36" ht="18.5" x14ac:dyDescent="0.75">
      <c r="A22" s="83">
        <v>18</v>
      </c>
      <c r="B22" s="83" t="s">
        <v>42</v>
      </c>
      <c r="C22" s="83" t="s">
        <v>43</v>
      </c>
      <c r="D22" s="83" t="s">
        <v>71</v>
      </c>
      <c r="E22" s="83" t="s">
        <v>558</v>
      </c>
      <c r="F22" s="85">
        <v>37559</v>
      </c>
      <c r="G22" s="93">
        <v>45935</v>
      </c>
      <c r="H22" s="84">
        <f ca="1">G22-$A$2</f>
        <v>194</v>
      </c>
      <c r="I22" s="85">
        <v>3</v>
      </c>
      <c r="J22" s="85">
        <v>1</v>
      </c>
      <c r="K22" s="85">
        <v>2</v>
      </c>
      <c r="L22" s="85">
        <v>1</v>
      </c>
      <c r="M22" s="86" t="s">
        <v>72</v>
      </c>
      <c r="N22" s="92">
        <v>1</v>
      </c>
      <c r="O22" s="85">
        <v>1</v>
      </c>
      <c r="P22" s="85"/>
      <c r="Q22" s="85"/>
      <c r="R22" s="85"/>
      <c r="S22" s="85"/>
      <c r="T22" s="92"/>
      <c r="U22" s="85"/>
      <c r="V22" s="85"/>
      <c r="W22" s="85">
        <v>2</v>
      </c>
      <c r="X22" s="85">
        <v>6</v>
      </c>
      <c r="Y22" s="92">
        <v>4</v>
      </c>
      <c r="Z22" s="85"/>
      <c r="AA22" s="92">
        <v>3</v>
      </c>
      <c r="AB22" s="85"/>
      <c r="AC22" s="85"/>
      <c r="AD22" s="85"/>
      <c r="AE22" s="85"/>
      <c r="AF22" s="95" t="s">
        <v>383</v>
      </c>
      <c r="AG22" s="96" t="s">
        <v>125</v>
      </c>
      <c r="AH22" s="98" t="s">
        <v>389</v>
      </c>
      <c r="AI22" s="85" t="s">
        <v>50</v>
      </c>
      <c r="AJ22" s="14"/>
    </row>
    <row r="23" spans="1:36" ht="18.5" x14ac:dyDescent="0.75">
      <c r="A23" s="83">
        <v>19</v>
      </c>
      <c r="B23" s="83" t="s">
        <v>42</v>
      </c>
      <c r="C23" s="83" t="s">
        <v>43</v>
      </c>
      <c r="D23" s="83" t="s">
        <v>71</v>
      </c>
      <c r="E23" s="83" t="s">
        <v>559</v>
      </c>
      <c r="F23" s="85">
        <v>37559</v>
      </c>
      <c r="G23" s="93">
        <v>45935</v>
      </c>
      <c r="H23" s="84">
        <f ca="1">G23-$A$2</f>
        <v>194</v>
      </c>
      <c r="I23" s="85">
        <v>3</v>
      </c>
      <c r="J23" s="85">
        <v>1</v>
      </c>
      <c r="K23" s="85">
        <v>2</v>
      </c>
      <c r="L23" s="85">
        <v>1</v>
      </c>
      <c r="M23" s="86" t="s">
        <v>72</v>
      </c>
      <c r="N23" s="92">
        <v>1</v>
      </c>
      <c r="O23" s="92">
        <v>1</v>
      </c>
      <c r="P23" s="85"/>
      <c r="Q23" s="92"/>
      <c r="R23" s="92"/>
      <c r="S23" s="92"/>
      <c r="T23" s="92"/>
      <c r="U23" s="92"/>
      <c r="V23" s="92"/>
      <c r="W23" s="92">
        <v>2</v>
      </c>
      <c r="X23" s="85">
        <v>6</v>
      </c>
      <c r="Y23" s="92">
        <v>4</v>
      </c>
      <c r="Z23" s="85"/>
      <c r="AA23" s="92">
        <v>3</v>
      </c>
      <c r="AB23" s="85"/>
      <c r="AC23" s="85"/>
      <c r="AD23" s="85"/>
      <c r="AE23" s="85"/>
      <c r="AF23" s="95" t="s">
        <v>383</v>
      </c>
      <c r="AG23" s="96" t="s">
        <v>125</v>
      </c>
      <c r="AH23" s="98" t="s">
        <v>389</v>
      </c>
      <c r="AI23" s="85" t="s">
        <v>50</v>
      </c>
      <c r="AJ23" s="14"/>
    </row>
    <row r="24" spans="1:36" ht="18.5" x14ac:dyDescent="0.75">
      <c r="A24" s="83">
        <v>20</v>
      </c>
      <c r="B24" s="83" t="s">
        <v>42</v>
      </c>
      <c r="C24" s="83" t="s">
        <v>43</v>
      </c>
      <c r="D24" s="83" t="s">
        <v>71</v>
      </c>
      <c r="E24" s="83" t="s">
        <v>796</v>
      </c>
      <c r="F24" s="85">
        <v>37559</v>
      </c>
      <c r="G24" s="93">
        <v>45935</v>
      </c>
      <c r="H24" s="84">
        <f ca="1">G24-$A$2</f>
        <v>194</v>
      </c>
      <c r="I24" s="85">
        <v>3</v>
      </c>
      <c r="J24" s="85">
        <v>1</v>
      </c>
      <c r="K24" s="85">
        <v>2</v>
      </c>
      <c r="L24" s="85">
        <v>1</v>
      </c>
      <c r="M24" s="86" t="s">
        <v>72</v>
      </c>
      <c r="N24" s="92">
        <v>1</v>
      </c>
      <c r="O24" s="92">
        <v>1</v>
      </c>
      <c r="P24" s="85"/>
      <c r="Q24" s="92"/>
      <c r="R24" s="92"/>
      <c r="S24" s="92"/>
      <c r="T24" s="92"/>
      <c r="U24" s="92"/>
      <c r="V24" s="92"/>
      <c r="W24" s="92">
        <v>2</v>
      </c>
      <c r="X24" s="85">
        <v>6</v>
      </c>
      <c r="Y24" s="92">
        <v>4</v>
      </c>
      <c r="Z24" s="85"/>
      <c r="AA24" s="92">
        <v>3</v>
      </c>
      <c r="AB24" s="85"/>
      <c r="AC24" s="85"/>
      <c r="AD24" s="85"/>
      <c r="AE24" s="85"/>
      <c r="AF24" s="95" t="s">
        <v>383</v>
      </c>
      <c r="AG24" s="96" t="s">
        <v>125</v>
      </c>
      <c r="AH24" s="98" t="s">
        <v>389</v>
      </c>
      <c r="AI24" s="85" t="s">
        <v>50</v>
      </c>
      <c r="AJ24" s="14"/>
    </row>
    <row r="25" spans="1:36" ht="18.5" x14ac:dyDescent="0.75">
      <c r="A25" s="83">
        <v>21</v>
      </c>
      <c r="B25" s="83" t="s">
        <v>42</v>
      </c>
      <c r="C25" s="83" t="s">
        <v>86</v>
      </c>
      <c r="D25" s="83" t="s">
        <v>87</v>
      </c>
      <c r="E25" s="83" t="s">
        <v>195</v>
      </c>
      <c r="F25" s="85">
        <v>43248</v>
      </c>
      <c r="G25" s="93">
        <v>47407</v>
      </c>
      <c r="H25" s="84">
        <f ca="1">G25-$A$2</f>
        <v>1666</v>
      </c>
      <c r="I25" s="85">
        <v>4</v>
      </c>
      <c r="J25" s="85">
        <v>2</v>
      </c>
      <c r="K25" s="85">
        <v>2</v>
      </c>
      <c r="L25" s="85">
        <v>1</v>
      </c>
      <c r="M25" s="86" t="s">
        <v>88</v>
      </c>
      <c r="N25" s="92">
        <v>1</v>
      </c>
      <c r="O25" s="92"/>
      <c r="P25" s="92"/>
      <c r="Q25" s="92"/>
      <c r="R25" s="92">
        <v>1</v>
      </c>
      <c r="S25" s="92"/>
      <c r="T25" s="92"/>
      <c r="U25" s="92"/>
      <c r="V25" s="92"/>
      <c r="W25" s="92"/>
      <c r="X25" s="92">
        <v>6</v>
      </c>
      <c r="Y25" s="92">
        <v>2</v>
      </c>
      <c r="Z25" s="92"/>
      <c r="AA25" s="92"/>
      <c r="AB25" s="92"/>
      <c r="AC25" s="92"/>
      <c r="AD25" s="92"/>
      <c r="AE25" s="92"/>
      <c r="AF25" s="95" t="s">
        <v>383</v>
      </c>
      <c r="AG25" s="96" t="s">
        <v>101</v>
      </c>
      <c r="AH25" s="98" t="s">
        <v>776</v>
      </c>
      <c r="AI25" s="85" t="s">
        <v>80</v>
      </c>
      <c r="AJ25" s="14"/>
    </row>
    <row r="26" spans="1:36" ht="18.5" x14ac:dyDescent="0.75">
      <c r="A26" s="83">
        <v>22</v>
      </c>
      <c r="B26" s="83" t="s">
        <v>42</v>
      </c>
      <c r="C26" s="83" t="s">
        <v>86</v>
      </c>
      <c r="D26" s="83" t="s">
        <v>87</v>
      </c>
      <c r="E26" s="83" t="s">
        <v>310</v>
      </c>
      <c r="F26" s="85">
        <v>43248</v>
      </c>
      <c r="G26" s="93">
        <v>47407</v>
      </c>
      <c r="H26" s="84">
        <f ca="1">G26-$A$2</f>
        <v>1666</v>
      </c>
      <c r="I26" s="85">
        <v>4</v>
      </c>
      <c r="J26" s="85">
        <v>2</v>
      </c>
      <c r="K26" s="85">
        <v>2</v>
      </c>
      <c r="L26" s="85">
        <v>1</v>
      </c>
      <c r="M26" s="86" t="s">
        <v>88</v>
      </c>
      <c r="N26" s="92">
        <v>1</v>
      </c>
      <c r="O26" s="92"/>
      <c r="P26" s="92"/>
      <c r="Q26" s="92"/>
      <c r="R26" s="92">
        <v>1</v>
      </c>
      <c r="S26" s="92"/>
      <c r="T26" s="92"/>
      <c r="U26" s="92"/>
      <c r="V26" s="92"/>
      <c r="W26" s="92"/>
      <c r="X26" s="92">
        <v>6</v>
      </c>
      <c r="Y26" s="92">
        <v>2</v>
      </c>
      <c r="Z26" s="92"/>
      <c r="AA26" s="92"/>
      <c r="AB26" s="92"/>
      <c r="AC26" s="92"/>
      <c r="AD26" s="92"/>
      <c r="AE26" s="92"/>
      <c r="AF26" s="95" t="s">
        <v>383</v>
      </c>
      <c r="AG26" s="96" t="s">
        <v>101</v>
      </c>
      <c r="AH26" s="98" t="s">
        <v>776</v>
      </c>
      <c r="AI26" s="85" t="s">
        <v>80</v>
      </c>
      <c r="AJ26" s="14"/>
    </row>
    <row r="27" spans="1:36" ht="18.5" x14ac:dyDescent="0.75">
      <c r="A27" s="83">
        <v>23</v>
      </c>
      <c r="B27" s="83" t="s">
        <v>42</v>
      </c>
      <c r="C27" s="83" t="s">
        <v>86</v>
      </c>
      <c r="D27" s="83" t="s">
        <v>87</v>
      </c>
      <c r="E27" s="83" t="s">
        <v>311</v>
      </c>
      <c r="F27" s="85">
        <v>43248</v>
      </c>
      <c r="G27" s="93">
        <v>47407</v>
      </c>
      <c r="H27" s="84">
        <f ca="1">G27-$A$2</f>
        <v>1666</v>
      </c>
      <c r="I27" s="85">
        <v>4</v>
      </c>
      <c r="J27" s="85">
        <v>2</v>
      </c>
      <c r="K27" s="85">
        <v>2</v>
      </c>
      <c r="L27" s="85">
        <v>1</v>
      </c>
      <c r="M27" s="86" t="s">
        <v>88</v>
      </c>
      <c r="N27" s="92">
        <v>1</v>
      </c>
      <c r="O27" s="85"/>
      <c r="P27" s="85"/>
      <c r="Q27" s="85"/>
      <c r="R27" s="85">
        <v>1</v>
      </c>
      <c r="S27" s="85"/>
      <c r="T27" s="85"/>
      <c r="U27" s="85"/>
      <c r="V27" s="85"/>
      <c r="W27" s="92"/>
      <c r="X27" s="85">
        <v>6</v>
      </c>
      <c r="Y27" s="92">
        <v>2</v>
      </c>
      <c r="Z27" s="85"/>
      <c r="AA27" s="85"/>
      <c r="AB27" s="85"/>
      <c r="AC27" s="85"/>
      <c r="AD27" s="85"/>
      <c r="AE27" s="85"/>
      <c r="AF27" s="95" t="s">
        <v>383</v>
      </c>
      <c r="AG27" s="96" t="s">
        <v>101</v>
      </c>
      <c r="AH27" s="98" t="s">
        <v>776</v>
      </c>
      <c r="AI27" s="85" t="s">
        <v>80</v>
      </c>
      <c r="AJ27" s="14"/>
    </row>
    <row r="28" spans="1:36" ht="18.5" x14ac:dyDescent="0.75">
      <c r="A28" s="83">
        <v>24</v>
      </c>
      <c r="B28" s="83" t="s">
        <v>42</v>
      </c>
      <c r="C28" s="83" t="s">
        <v>86</v>
      </c>
      <c r="D28" s="83" t="s">
        <v>87</v>
      </c>
      <c r="E28" s="83" t="s">
        <v>312</v>
      </c>
      <c r="F28" s="85">
        <v>43248</v>
      </c>
      <c r="G28" s="93">
        <v>47407</v>
      </c>
      <c r="H28" s="84">
        <f ca="1">G28-$A$2</f>
        <v>1666</v>
      </c>
      <c r="I28" s="85">
        <v>4</v>
      </c>
      <c r="J28" s="85">
        <v>2</v>
      </c>
      <c r="K28" s="85">
        <v>2</v>
      </c>
      <c r="L28" s="85">
        <v>1</v>
      </c>
      <c r="M28" s="86" t="s">
        <v>88</v>
      </c>
      <c r="N28" s="92">
        <v>1</v>
      </c>
      <c r="O28" s="92"/>
      <c r="P28" s="92"/>
      <c r="Q28" s="92"/>
      <c r="R28" s="92">
        <v>1</v>
      </c>
      <c r="S28" s="92"/>
      <c r="T28" s="92"/>
      <c r="U28" s="92"/>
      <c r="V28" s="92"/>
      <c r="W28" s="92"/>
      <c r="X28" s="92">
        <v>6</v>
      </c>
      <c r="Y28" s="92">
        <v>2</v>
      </c>
      <c r="Z28" s="92"/>
      <c r="AA28" s="92"/>
      <c r="AB28" s="92"/>
      <c r="AC28" s="92"/>
      <c r="AD28" s="92"/>
      <c r="AE28" s="92"/>
      <c r="AF28" s="95" t="s">
        <v>383</v>
      </c>
      <c r="AG28" s="96" t="s">
        <v>101</v>
      </c>
      <c r="AH28" s="98" t="s">
        <v>776</v>
      </c>
      <c r="AI28" s="85" t="s">
        <v>80</v>
      </c>
      <c r="AJ28" s="14"/>
    </row>
    <row r="29" spans="1:36" ht="18.5" x14ac:dyDescent="0.75">
      <c r="A29" s="83">
        <v>25</v>
      </c>
      <c r="B29" s="83" t="s">
        <v>42</v>
      </c>
      <c r="C29" s="83" t="s">
        <v>86</v>
      </c>
      <c r="D29" s="83" t="s">
        <v>87</v>
      </c>
      <c r="E29" s="83" t="s">
        <v>313</v>
      </c>
      <c r="F29" s="85">
        <v>43248</v>
      </c>
      <c r="G29" s="93">
        <v>47407</v>
      </c>
      <c r="H29" s="84">
        <f ca="1">G29-$A$2</f>
        <v>1666</v>
      </c>
      <c r="I29" s="85">
        <v>4</v>
      </c>
      <c r="J29" s="85">
        <v>2</v>
      </c>
      <c r="K29" s="85">
        <v>2</v>
      </c>
      <c r="L29" s="85">
        <v>1</v>
      </c>
      <c r="M29" s="86" t="s">
        <v>88</v>
      </c>
      <c r="N29" s="92">
        <v>1</v>
      </c>
      <c r="O29" s="92"/>
      <c r="P29" s="92"/>
      <c r="Q29" s="92"/>
      <c r="R29" s="92">
        <v>1</v>
      </c>
      <c r="S29" s="92"/>
      <c r="T29" s="92"/>
      <c r="U29" s="92"/>
      <c r="V29" s="92"/>
      <c r="W29" s="92"/>
      <c r="X29" s="92">
        <v>6</v>
      </c>
      <c r="Y29" s="92">
        <v>2</v>
      </c>
      <c r="Z29" s="92"/>
      <c r="AA29" s="92"/>
      <c r="AB29" s="92"/>
      <c r="AC29" s="92"/>
      <c r="AD29" s="92"/>
      <c r="AE29" s="92"/>
      <c r="AF29" s="95" t="s">
        <v>383</v>
      </c>
      <c r="AG29" s="96" t="s">
        <v>101</v>
      </c>
      <c r="AH29" s="98" t="s">
        <v>776</v>
      </c>
      <c r="AI29" s="85" t="s">
        <v>80</v>
      </c>
      <c r="AJ29" s="14"/>
    </row>
    <row r="30" spans="1:36" ht="18.5" x14ac:dyDescent="0.75">
      <c r="A30" s="83">
        <v>26</v>
      </c>
      <c r="B30" s="83" t="s">
        <v>42</v>
      </c>
      <c r="C30" s="83" t="s">
        <v>43</v>
      </c>
      <c r="D30" s="83" t="s">
        <v>115</v>
      </c>
      <c r="E30" s="83" t="s">
        <v>586</v>
      </c>
      <c r="F30" s="85">
        <v>44051</v>
      </c>
      <c r="G30" s="93">
        <v>45810</v>
      </c>
      <c r="H30" s="84">
        <f ca="1">G30-$A$2</f>
        <v>69</v>
      </c>
      <c r="I30" s="85">
        <v>3</v>
      </c>
      <c r="J30" s="85">
        <v>1</v>
      </c>
      <c r="K30" s="94">
        <v>0</v>
      </c>
      <c r="L30" s="85">
        <v>1</v>
      </c>
      <c r="M30" s="86" t="s">
        <v>511</v>
      </c>
      <c r="N30" s="85">
        <v>1</v>
      </c>
      <c r="O30" s="85"/>
      <c r="P30" s="85"/>
      <c r="Q30" s="85">
        <v>1</v>
      </c>
      <c r="R30" s="85"/>
      <c r="S30" s="85">
        <v>1</v>
      </c>
      <c r="T30" s="85">
        <v>2</v>
      </c>
      <c r="U30" s="85"/>
      <c r="V30" s="85">
        <v>1</v>
      </c>
      <c r="W30" s="85">
        <v>6</v>
      </c>
      <c r="X30" s="92">
        <v>6</v>
      </c>
      <c r="Y30" s="92">
        <v>2</v>
      </c>
      <c r="Z30" s="92">
        <v>2</v>
      </c>
      <c r="AA30" s="85">
        <v>2</v>
      </c>
      <c r="AB30" s="85">
        <v>5</v>
      </c>
      <c r="AC30" s="85">
        <v>6</v>
      </c>
      <c r="AD30" s="85"/>
      <c r="AE30" s="85">
        <v>6</v>
      </c>
      <c r="AF30" s="95" t="s">
        <v>383</v>
      </c>
      <c r="AG30" s="96" t="s">
        <v>367</v>
      </c>
      <c r="AH30" s="98" t="s">
        <v>411</v>
      </c>
      <c r="AI30" s="85" t="s">
        <v>50</v>
      </c>
      <c r="AJ30" s="14"/>
    </row>
    <row r="31" spans="1:36" ht="18.5" x14ac:dyDescent="0.75">
      <c r="A31" s="83">
        <v>27</v>
      </c>
      <c r="B31" s="83" t="s">
        <v>42</v>
      </c>
      <c r="C31" s="83" t="s">
        <v>43</v>
      </c>
      <c r="D31" s="83" t="s">
        <v>92</v>
      </c>
      <c r="E31" s="83" t="s">
        <v>797</v>
      </c>
      <c r="F31" s="85">
        <v>16314</v>
      </c>
      <c r="G31" s="93">
        <v>46001</v>
      </c>
      <c r="H31" s="84">
        <f ca="1">G31-$A$2</f>
        <v>260</v>
      </c>
      <c r="I31" s="85">
        <v>3</v>
      </c>
      <c r="J31" s="85">
        <v>1</v>
      </c>
      <c r="K31" s="94">
        <v>0</v>
      </c>
      <c r="L31" s="85">
        <v>1</v>
      </c>
      <c r="M31" s="86" t="s">
        <v>511</v>
      </c>
      <c r="N31" s="85">
        <v>1</v>
      </c>
      <c r="O31" s="85"/>
      <c r="P31" s="85">
        <v>1</v>
      </c>
      <c r="Q31" s="85"/>
      <c r="R31" s="85"/>
      <c r="S31" s="85"/>
      <c r="T31" s="85"/>
      <c r="U31" s="85"/>
      <c r="V31" s="85">
        <v>5</v>
      </c>
      <c r="W31" s="85">
        <v>6</v>
      </c>
      <c r="X31" s="92">
        <v>6</v>
      </c>
      <c r="Y31" s="92"/>
      <c r="Z31" s="92"/>
      <c r="AA31" s="85"/>
      <c r="AB31" s="85"/>
      <c r="AC31" s="85">
        <v>6</v>
      </c>
      <c r="AD31" s="85"/>
      <c r="AE31" s="85">
        <v>6</v>
      </c>
      <c r="AF31" s="95" t="s">
        <v>383</v>
      </c>
      <c r="AG31" s="96" t="s">
        <v>125</v>
      </c>
      <c r="AH31" s="98" t="s">
        <v>390</v>
      </c>
      <c r="AI31" s="85" t="s">
        <v>50</v>
      </c>
      <c r="AJ31" s="14"/>
    </row>
    <row r="32" spans="1:36" ht="18.5" x14ac:dyDescent="0.75">
      <c r="A32" s="83">
        <v>28</v>
      </c>
      <c r="B32" s="83" t="s">
        <v>42</v>
      </c>
      <c r="C32" s="83" t="s">
        <v>86</v>
      </c>
      <c r="D32" s="83" t="s">
        <v>55</v>
      </c>
      <c r="E32" s="83" t="s">
        <v>560</v>
      </c>
      <c r="F32" s="85">
        <v>32640</v>
      </c>
      <c r="G32" s="93">
        <v>45930</v>
      </c>
      <c r="H32" s="84">
        <f ca="1">G32-$A$2</f>
        <v>189</v>
      </c>
      <c r="I32" s="85">
        <v>4</v>
      </c>
      <c r="J32" s="85">
        <v>1</v>
      </c>
      <c r="K32" s="85">
        <v>1</v>
      </c>
      <c r="L32" s="85">
        <v>1</v>
      </c>
      <c r="M32" s="86" t="s">
        <v>66</v>
      </c>
      <c r="N32" s="85">
        <v>1</v>
      </c>
      <c r="O32" s="85"/>
      <c r="P32" s="85"/>
      <c r="Q32" s="85"/>
      <c r="R32" s="85">
        <v>3</v>
      </c>
      <c r="S32" s="85">
        <v>1</v>
      </c>
      <c r="T32" s="85">
        <v>1</v>
      </c>
      <c r="U32" s="85">
        <v>1</v>
      </c>
      <c r="V32" s="85">
        <v>1</v>
      </c>
      <c r="W32" s="85">
        <v>6</v>
      </c>
      <c r="X32" s="92">
        <v>6</v>
      </c>
      <c r="Y32" s="92">
        <v>3</v>
      </c>
      <c r="Z32" s="92">
        <v>3</v>
      </c>
      <c r="AA32" s="85">
        <v>3</v>
      </c>
      <c r="AB32" s="85">
        <v>5</v>
      </c>
      <c r="AC32" s="85">
        <v>4</v>
      </c>
      <c r="AD32" s="85">
        <v>6</v>
      </c>
      <c r="AE32" s="85">
        <v>4</v>
      </c>
      <c r="AF32" s="95" t="s">
        <v>383</v>
      </c>
      <c r="AG32" s="96" t="s">
        <v>367</v>
      </c>
      <c r="AH32" s="98" t="s">
        <v>798</v>
      </c>
      <c r="AI32" s="85" t="s">
        <v>80</v>
      </c>
      <c r="AJ32" s="14"/>
    </row>
    <row r="33" spans="1:36" ht="18.5" x14ac:dyDescent="0.75">
      <c r="A33" s="83">
        <v>29</v>
      </c>
      <c r="B33" s="83" t="s">
        <v>42</v>
      </c>
      <c r="C33" s="83" t="s">
        <v>43</v>
      </c>
      <c r="D33" s="83" t="s">
        <v>55</v>
      </c>
      <c r="E33" s="83" t="s">
        <v>561</v>
      </c>
      <c r="F33" s="85">
        <v>39827</v>
      </c>
      <c r="G33" s="93">
        <v>45903</v>
      </c>
      <c r="H33" s="84">
        <f ca="1">G33-$A$2</f>
        <v>162</v>
      </c>
      <c r="I33" s="85">
        <v>3</v>
      </c>
      <c r="J33" s="85">
        <v>1</v>
      </c>
      <c r="K33" s="94">
        <v>0</v>
      </c>
      <c r="L33" s="85">
        <v>1</v>
      </c>
      <c r="M33" s="86" t="s">
        <v>511</v>
      </c>
      <c r="N33" s="85">
        <v>1</v>
      </c>
      <c r="O33" s="85"/>
      <c r="P33" s="85"/>
      <c r="Q33" s="85"/>
      <c r="R33" s="85">
        <v>3</v>
      </c>
      <c r="S33" s="85"/>
      <c r="T33" s="85">
        <v>1</v>
      </c>
      <c r="U33" s="85"/>
      <c r="V33" s="85">
        <v>1</v>
      </c>
      <c r="W33" s="85">
        <v>4</v>
      </c>
      <c r="X33" s="92">
        <v>6</v>
      </c>
      <c r="Y33" s="92">
        <v>2</v>
      </c>
      <c r="Z33" s="92">
        <v>2</v>
      </c>
      <c r="AA33" s="85">
        <v>2</v>
      </c>
      <c r="AB33" s="85">
        <v>5</v>
      </c>
      <c r="AC33" s="85">
        <v>6</v>
      </c>
      <c r="AD33" s="85"/>
      <c r="AE33" s="85">
        <v>6</v>
      </c>
      <c r="AF33" s="95" t="s">
        <v>383</v>
      </c>
      <c r="AG33" s="96" t="s">
        <v>367</v>
      </c>
      <c r="AH33" s="98" t="s">
        <v>391</v>
      </c>
      <c r="AI33" s="85" t="s">
        <v>50</v>
      </c>
      <c r="AJ33" s="14"/>
    </row>
    <row r="34" spans="1:36" ht="18.5" x14ac:dyDescent="0.75">
      <c r="A34" s="83">
        <v>30</v>
      </c>
      <c r="B34" s="83" t="s">
        <v>42</v>
      </c>
      <c r="C34" s="83" t="s">
        <v>86</v>
      </c>
      <c r="D34" s="83" t="s">
        <v>151</v>
      </c>
      <c r="E34" s="83" t="s">
        <v>562</v>
      </c>
      <c r="F34" s="85">
        <v>43155</v>
      </c>
      <c r="G34" s="93">
        <v>45939</v>
      </c>
      <c r="H34" s="84">
        <f ca="1">G34-$A$2</f>
        <v>198</v>
      </c>
      <c r="I34" s="85">
        <v>3</v>
      </c>
      <c r="J34" s="85">
        <v>1</v>
      </c>
      <c r="K34" s="85">
        <v>2</v>
      </c>
      <c r="L34" s="85">
        <v>1</v>
      </c>
      <c r="M34" s="86" t="s">
        <v>72</v>
      </c>
      <c r="N34" s="85">
        <v>1</v>
      </c>
      <c r="O34" s="85"/>
      <c r="P34" s="85"/>
      <c r="Q34" s="85"/>
      <c r="R34" s="85"/>
      <c r="S34" s="85">
        <v>3</v>
      </c>
      <c r="T34" s="85"/>
      <c r="U34" s="85"/>
      <c r="V34" s="85"/>
      <c r="W34" s="85"/>
      <c r="X34" s="85">
        <v>6</v>
      </c>
      <c r="Y34" s="85">
        <v>3</v>
      </c>
      <c r="Z34" s="85"/>
      <c r="AA34" s="85"/>
      <c r="AB34" s="85"/>
      <c r="AC34" s="85"/>
      <c r="AD34" s="85"/>
      <c r="AE34" s="85"/>
      <c r="AF34" s="95" t="s">
        <v>383</v>
      </c>
      <c r="AG34" s="96" t="s">
        <v>125</v>
      </c>
      <c r="AH34" s="98" t="s">
        <v>410</v>
      </c>
      <c r="AI34" s="85" t="s">
        <v>50</v>
      </c>
      <c r="AJ34" s="14"/>
    </row>
    <row r="35" spans="1:36" ht="18.5" x14ac:dyDescent="0.75">
      <c r="A35" s="83">
        <v>31</v>
      </c>
      <c r="B35" s="83" t="s">
        <v>42</v>
      </c>
      <c r="C35" s="83" t="s">
        <v>86</v>
      </c>
      <c r="D35" s="83" t="s">
        <v>151</v>
      </c>
      <c r="E35" s="83" t="s">
        <v>486</v>
      </c>
      <c r="F35" s="85">
        <v>43609</v>
      </c>
      <c r="G35" s="93">
        <v>47415</v>
      </c>
      <c r="H35" s="84">
        <f ca="1">G35-$A$2</f>
        <v>1674</v>
      </c>
      <c r="I35" s="85">
        <v>3</v>
      </c>
      <c r="J35" s="85">
        <v>1</v>
      </c>
      <c r="K35" s="94">
        <v>0</v>
      </c>
      <c r="L35" s="85">
        <v>1</v>
      </c>
      <c r="M35" s="86" t="s">
        <v>511</v>
      </c>
      <c r="N35" s="85">
        <v>1</v>
      </c>
      <c r="O35" s="85"/>
      <c r="P35" s="85"/>
      <c r="Q35" s="85"/>
      <c r="R35" s="85">
        <v>6</v>
      </c>
      <c r="S35" s="85"/>
      <c r="T35" s="85"/>
      <c r="U35" s="85"/>
      <c r="V35" s="85"/>
      <c r="W35" s="85">
        <v>6</v>
      </c>
      <c r="X35" s="85">
        <v>6</v>
      </c>
      <c r="Y35" s="85">
        <v>3</v>
      </c>
      <c r="Z35" s="85"/>
      <c r="AA35" s="85"/>
      <c r="AB35" s="85"/>
      <c r="AC35" s="85"/>
      <c r="AD35" s="85"/>
      <c r="AE35" s="85"/>
      <c r="AF35" s="95" t="s">
        <v>383</v>
      </c>
      <c r="AG35" s="96" t="s">
        <v>125</v>
      </c>
      <c r="AH35" s="98" t="s">
        <v>410</v>
      </c>
      <c r="AI35" s="85" t="s">
        <v>50</v>
      </c>
      <c r="AJ35" s="14"/>
    </row>
    <row r="36" spans="1:36" ht="18.5" x14ac:dyDescent="0.75">
      <c r="A36" s="83">
        <v>32</v>
      </c>
      <c r="B36" s="83" t="s">
        <v>42</v>
      </c>
      <c r="C36" s="83" t="s">
        <v>43</v>
      </c>
      <c r="D36" s="83" t="s">
        <v>68</v>
      </c>
      <c r="E36" s="83" t="s">
        <v>563</v>
      </c>
      <c r="F36" s="85">
        <v>37558</v>
      </c>
      <c r="G36" s="93">
        <v>45946</v>
      </c>
      <c r="H36" s="84">
        <f ca="1">G36-$A$2</f>
        <v>205</v>
      </c>
      <c r="I36" s="85">
        <v>2</v>
      </c>
      <c r="J36" s="85">
        <v>1</v>
      </c>
      <c r="K36" s="85">
        <v>2</v>
      </c>
      <c r="L36" s="85">
        <v>1</v>
      </c>
      <c r="M36" s="86" t="s">
        <v>69</v>
      </c>
      <c r="N36" s="85">
        <v>1</v>
      </c>
      <c r="O36" s="85"/>
      <c r="P36" s="85"/>
      <c r="Q36" s="85"/>
      <c r="R36" s="85"/>
      <c r="S36" s="85"/>
      <c r="T36" s="85"/>
      <c r="U36" s="85"/>
      <c r="V36" s="85"/>
      <c r="W36" s="85"/>
      <c r="X36" s="85">
        <v>6</v>
      </c>
      <c r="Y36" s="85">
        <v>5</v>
      </c>
      <c r="Z36" s="85"/>
      <c r="AA36" s="85"/>
      <c r="AB36" s="85"/>
      <c r="AC36" s="85"/>
      <c r="AD36" s="85"/>
      <c r="AE36" s="85"/>
      <c r="AF36" s="95" t="s">
        <v>383</v>
      </c>
      <c r="AG36" s="96" t="s">
        <v>101</v>
      </c>
      <c r="AH36" s="98" t="s">
        <v>775</v>
      </c>
      <c r="AI36" s="85" t="s">
        <v>50</v>
      </c>
      <c r="AJ36" s="14"/>
    </row>
    <row r="37" spans="1:36" ht="18.5" x14ac:dyDescent="0.75">
      <c r="A37" s="83">
        <v>33</v>
      </c>
      <c r="B37" s="83" t="s">
        <v>42</v>
      </c>
      <c r="C37" s="83" t="s">
        <v>43</v>
      </c>
      <c r="D37" s="83" t="s">
        <v>68</v>
      </c>
      <c r="E37" s="83" t="s">
        <v>564</v>
      </c>
      <c r="F37" s="85">
        <v>37558</v>
      </c>
      <c r="G37" s="93">
        <v>45946</v>
      </c>
      <c r="H37" s="84">
        <f ca="1">G37-$A$2</f>
        <v>205</v>
      </c>
      <c r="I37" s="85">
        <v>2</v>
      </c>
      <c r="J37" s="85">
        <v>1</v>
      </c>
      <c r="K37" s="85">
        <v>2</v>
      </c>
      <c r="L37" s="85">
        <v>1</v>
      </c>
      <c r="M37" s="86" t="s">
        <v>69</v>
      </c>
      <c r="N37" s="85">
        <v>1</v>
      </c>
      <c r="O37" s="85"/>
      <c r="P37" s="85"/>
      <c r="Q37" s="85"/>
      <c r="R37" s="85"/>
      <c r="S37" s="85"/>
      <c r="T37" s="85"/>
      <c r="U37" s="85"/>
      <c r="V37" s="85"/>
      <c r="W37" s="85"/>
      <c r="X37" s="85">
        <v>6</v>
      </c>
      <c r="Y37" s="85">
        <v>5</v>
      </c>
      <c r="Z37" s="85"/>
      <c r="AA37" s="85"/>
      <c r="AB37" s="85"/>
      <c r="AC37" s="85"/>
      <c r="AD37" s="85"/>
      <c r="AE37" s="85"/>
      <c r="AF37" s="95" t="s">
        <v>383</v>
      </c>
      <c r="AG37" s="96" t="s">
        <v>101</v>
      </c>
      <c r="AH37" s="98" t="s">
        <v>775</v>
      </c>
      <c r="AI37" s="85" t="s">
        <v>50</v>
      </c>
      <c r="AJ37" s="14"/>
    </row>
    <row r="38" spans="1:36" ht="18.5" x14ac:dyDescent="0.75">
      <c r="A38" s="83">
        <v>34</v>
      </c>
      <c r="B38" s="83" t="s">
        <v>42</v>
      </c>
      <c r="C38" s="83" t="s">
        <v>43</v>
      </c>
      <c r="D38" s="83" t="s">
        <v>44</v>
      </c>
      <c r="E38" s="83" t="s">
        <v>565</v>
      </c>
      <c r="F38" s="85">
        <v>26043</v>
      </c>
      <c r="G38" s="93">
        <v>46938</v>
      </c>
      <c r="H38" s="84">
        <f ca="1">G38-$A$2</f>
        <v>1197</v>
      </c>
      <c r="I38" s="85">
        <v>3</v>
      </c>
      <c r="J38" s="85">
        <v>1</v>
      </c>
      <c r="K38" s="85">
        <v>2</v>
      </c>
      <c r="L38" s="85">
        <v>1</v>
      </c>
      <c r="M38" s="86" t="s">
        <v>45</v>
      </c>
      <c r="N38" s="85"/>
      <c r="O38" s="85"/>
      <c r="P38" s="85"/>
      <c r="Q38" s="85"/>
      <c r="R38" s="85"/>
      <c r="S38" s="85">
        <v>1</v>
      </c>
      <c r="T38" s="85"/>
      <c r="U38" s="85"/>
      <c r="V38" s="85"/>
      <c r="W38" s="85">
        <v>1</v>
      </c>
      <c r="X38" s="85"/>
      <c r="Y38" s="85"/>
      <c r="Z38" s="85"/>
      <c r="AA38" s="85">
        <v>6</v>
      </c>
      <c r="AB38" s="85"/>
      <c r="AC38" s="85"/>
      <c r="AD38" s="85"/>
      <c r="AE38" s="85"/>
      <c r="AF38" s="95" t="s">
        <v>383</v>
      </c>
      <c r="AG38" s="96" t="s">
        <v>101</v>
      </c>
      <c r="AH38" s="98" t="s">
        <v>378</v>
      </c>
      <c r="AI38" s="85" t="s">
        <v>80</v>
      </c>
      <c r="AJ38" s="14"/>
    </row>
    <row r="39" spans="1:36" ht="18.5" x14ac:dyDescent="0.75">
      <c r="A39" s="83">
        <v>35</v>
      </c>
      <c r="B39" s="83" t="s">
        <v>42</v>
      </c>
      <c r="C39" s="83" t="s">
        <v>43</v>
      </c>
      <c r="D39" s="83" t="s">
        <v>44</v>
      </c>
      <c r="E39" s="83" t="s">
        <v>566</v>
      </c>
      <c r="F39" s="85">
        <v>26043</v>
      </c>
      <c r="G39" s="93">
        <v>46938</v>
      </c>
      <c r="H39" s="84">
        <f ca="1">G39-$A$2</f>
        <v>1197</v>
      </c>
      <c r="I39" s="85">
        <v>3</v>
      </c>
      <c r="J39" s="85">
        <v>1</v>
      </c>
      <c r="K39" s="85">
        <v>2</v>
      </c>
      <c r="L39" s="85">
        <v>1</v>
      </c>
      <c r="M39" s="86" t="s">
        <v>45</v>
      </c>
      <c r="N39" s="85"/>
      <c r="O39" s="85"/>
      <c r="P39" s="85"/>
      <c r="Q39" s="85"/>
      <c r="R39" s="85"/>
      <c r="S39" s="85">
        <v>1</v>
      </c>
      <c r="T39" s="85"/>
      <c r="U39" s="85"/>
      <c r="V39" s="85"/>
      <c r="W39" s="85">
        <v>1</v>
      </c>
      <c r="X39" s="85"/>
      <c r="Y39" s="85"/>
      <c r="Z39" s="85"/>
      <c r="AA39" s="85">
        <v>6</v>
      </c>
      <c r="AB39" s="85"/>
      <c r="AC39" s="85"/>
      <c r="AD39" s="85"/>
      <c r="AE39" s="85"/>
      <c r="AF39" s="95" t="s">
        <v>383</v>
      </c>
      <c r="AG39" s="96" t="s">
        <v>101</v>
      </c>
      <c r="AH39" s="98" t="s">
        <v>378</v>
      </c>
      <c r="AI39" s="85" t="s">
        <v>80</v>
      </c>
      <c r="AJ39" s="14"/>
    </row>
    <row r="40" spans="1:36" ht="18.5" x14ac:dyDescent="0.75">
      <c r="A40" s="83">
        <v>36</v>
      </c>
      <c r="B40" s="83" t="s">
        <v>42</v>
      </c>
      <c r="C40" s="83" t="s">
        <v>43</v>
      </c>
      <c r="D40" s="83" t="s">
        <v>90</v>
      </c>
      <c r="E40" s="83" t="s">
        <v>557</v>
      </c>
      <c r="F40" s="85">
        <v>38645</v>
      </c>
      <c r="G40" s="93">
        <v>46296</v>
      </c>
      <c r="H40" s="84">
        <f ca="1">G40-$A$2</f>
        <v>555</v>
      </c>
      <c r="I40" s="94">
        <v>0</v>
      </c>
      <c r="J40" s="85">
        <v>1</v>
      </c>
      <c r="K40" s="94">
        <v>0</v>
      </c>
      <c r="L40" s="94">
        <v>0</v>
      </c>
      <c r="M40" s="86" t="s">
        <v>517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>
        <v>6</v>
      </c>
      <c r="Y40" s="85"/>
      <c r="Z40" s="85"/>
      <c r="AA40" s="85">
        <v>1</v>
      </c>
      <c r="AB40" s="85">
        <v>6</v>
      </c>
      <c r="AC40" s="85">
        <v>6</v>
      </c>
      <c r="AD40" s="85"/>
      <c r="AE40" s="85"/>
      <c r="AF40" s="95" t="s">
        <v>383</v>
      </c>
      <c r="AG40" s="96" t="s">
        <v>125</v>
      </c>
      <c r="AH40" s="98" t="s">
        <v>774</v>
      </c>
      <c r="AI40" s="85" t="s">
        <v>50</v>
      </c>
      <c r="AJ40" s="14"/>
    </row>
    <row r="41" spans="1:36" ht="18.5" x14ac:dyDescent="0.75">
      <c r="A41" s="83">
        <v>37</v>
      </c>
      <c r="B41" s="83" t="s">
        <v>42</v>
      </c>
      <c r="C41" s="83" t="s">
        <v>43</v>
      </c>
      <c r="D41" s="83" t="s">
        <v>55</v>
      </c>
      <c r="E41" s="83" t="s">
        <v>567</v>
      </c>
      <c r="F41" s="85">
        <v>38792</v>
      </c>
      <c r="G41" s="93">
        <v>46125</v>
      </c>
      <c r="H41" s="84">
        <f ca="1">G41-$A$2</f>
        <v>384</v>
      </c>
      <c r="I41" s="85">
        <v>3</v>
      </c>
      <c r="J41" s="85">
        <v>1</v>
      </c>
      <c r="K41" s="85">
        <v>2</v>
      </c>
      <c r="L41" s="85">
        <v>1</v>
      </c>
      <c r="M41" s="86" t="s">
        <v>45</v>
      </c>
      <c r="N41" s="85">
        <v>2</v>
      </c>
      <c r="O41" s="85">
        <v>1</v>
      </c>
      <c r="P41" s="85">
        <v>1</v>
      </c>
      <c r="Q41" s="85">
        <v>1</v>
      </c>
      <c r="R41" s="85">
        <v>3</v>
      </c>
      <c r="S41" s="85">
        <v>1</v>
      </c>
      <c r="T41" s="85">
        <v>2</v>
      </c>
      <c r="U41" s="85">
        <v>1</v>
      </c>
      <c r="V41" s="85">
        <v>1</v>
      </c>
      <c r="W41" s="85">
        <v>6</v>
      </c>
      <c r="X41" s="85">
        <v>6</v>
      </c>
      <c r="Y41" s="85">
        <v>5</v>
      </c>
      <c r="Z41" s="85">
        <v>4</v>
      </c>
      <c r="AA41" s="85">
        <v>3</v>
      </c>
      <c r="AB41" s="85">
        <v>5</v>
      </c>
      <c r="AC41" s="85">
        <v>6</v>
      </c>
      <c r="AD41" s="85"/>
      <c r="AE41" s="85">
        <v>6</v>
      </c>
      <c r="AF41" s="95" t="s">
        <v>383</v>
      </c>
      <c r="AG41" s="96" t="s">
        <v>367</v>
      </c>
      <c r="AH41" s="98" t="s">
        <v>406</v>
      </c>
      <c r="AI41" s="85" t="s">
        <v>58</v>
      </c>
      <c r="AJ41" s="14"/>
    </row>
    <row r="42" spans="1:36" ht="18.5" x14ac:dyDescent="0.75">
      <c r="A42" s="83">
        <v>38</v>
      </c>
      <c r="B42" s="83" t="s">
        <v>42</v>
      </c>
      <c r="C42" s="83" t="s">
        <v>43</v>
      </c>
      <c r="D42" s="83" t="s">
        <v>55</v>
      </c>
      <c r="E42" s="83" t="s">
        <v>184</v>
      </c>
      <c r="F42" s="85">
        <v>38792</v>
      </c>
      <c r="G42" s="93">
        <v>46125</v>
      </c>
      <c r="H42" s="84">
        <f ca="1">G42-$A$2</f>
        <v>384</v>
      </c>
      <c r="I42" s="85">
        <v>3</v>
      </c>
      <c r="J42" s="85">
        <v>1</v>
      </c>
      <c r="K42" s="85">
        <v>2</v>
      </c>
      <c r="L42" s="85">
        <v>1</v>
      </c>
      <c r="M42" s="86" t="s">
        <v>45</v>
      </c>
      <c r="N42" s="85">
        <v>2</v>
      </c>
      <c r="O42" s="85">
        <v>1</v>
      </c>
      <c r="P42" s="85">
        <v>1</v>
      </c>
      <c r="Q42" s="85">
        <v>1</v>
      </c>
      <c r="R42" s="85">
        <v>3</v>
      </c>
      <c r="S42" s="85">
        <v>1</v>
      </c>
      <c r="T42" s="85">
        <v>2</v>
      </c>
      <c r="U42" s="85">
        <v>1</v>
      </c>
      <c r="V42" s="85">
        <v>1</v>
      </c>
      <c r="W42" s="85">
        <v>6</v>
      </c>
      <c r="X42" s="85">
        <v>6</v>
      </c>
      <c r="Y42" s="85">
        <v>5</v>
      </c>
      <c r="Z42" s="85">
        <v>4</v>
      </c>
      <c r="AA42" s="85">
        <v>3</v>
      </c>
      <c r="AB42" s="85">
        <v>5</v>
      </c>
      <c r="AC42" s="85">
        <v>6</v>
      </c>
      <c r="AD42" s="85"/>
      <c r="AE42" s="85">
        <v>6</v>
      </c>
      <c r="AF42" s="95" t="s">
        <v>383</v>
      </c>
      <c r="AG42" s="96" t="s">
        <v>367</v>
      </c>
      <c r="AH42" s="98" t="s">
        <v>406</v>
      </c>
      <c r="AI42" s="85" t="s">
        <v>58</v>
      </c>
      <c r="AJ42" s="14"/>
    </row>
    <row r="43" spans="1:36" ht="18.5" x14ac:dyDescent="0.75">
      <c r="A43" s="83">
        <v>39</v>
      </c>
      <c r="B43" s="83" t="s">
        <v>42</v>
      </c>
      <c r="C43" s="83" t="s">
        <v>60</v>
      </c>
      <c r="D43" s="83" t="s">
        <v>55</v>
      </c>
      <c r="E43" s="83" t="s">
        <v>580</v>
      </c>
      <c r="F43" s="85">
        <v>40304</v>
      </c>
      <c r="G43" s="93">
        <v>46513</v>
      </c>
      <c r="H43" s="84">
        <f ca="1">G43-$A$2</f>
        <v>772</v>
      </c>
      <c r="I43" s="85">
        <v>4</v>
      </c>
      <c r="J43" s="85">
        <v>1</v>
      </c>
      <c r="K43" s="85">
        <v>1</v>
      </c>
      <c r="L43" s="85">
        <v>1</v>
      </c>
      <c r="M43" s="86" t="s">
        <v>61</v>
      </c>
      <c r="N43" s="85">
        <v>2</v>
      </c>
      <c r="O43" s="85">
        <v>1</v>
      </c>
      <c r="P43" s="85">
        <v>2</v>
      </c>
      <c r="Q43" s="85"/>
      <c r="R43" s="85">
        <v>1</v>
      </c>
      <c r="S43" s="85">
        <v>1</v>
      </c>
      <c r="T43" s="85"/>
      <c r="U43" s="85">
        <v>2</v>
      </c>
      <c r="V43" s="85"/>
      <c r="W43" s="85">
        <v>1</v>
      </c>
      <c r="X43" s="85">
        <v>6</v>
      </c>
      <c r="Y43" s="85">
        <v>3</v>
      </c>
      <c r="Z43" s="85">
        <v>6</v>
      </c>
      <c r="AA43" s="85">
        <v>3</v>
      </c>
      <c r="AB43" s="85">
        <v>6</v>
      </c>
      <c r="AC43" s="85">
        <v>6</v>
      </c>
      <c r="AD43" s="85"/>
      <c r="AE43" s="85">
        <v>6</v>
      </c>
      <c r="AF43" s="95" t="s">
        <v>383</v>
      </c>
      <c r="AG43" s="96" t="s">
        <v>367</v>
      </c>
      <c r="AH43" s="98" t="s">
        <v>409</v>
      </c>
      <c r="AI43" s="85" t="s">
        <v>58</v>
      </c>
      <c r="AJ43" s="14"/>
    </row>
    <row r="44" spans="1:36" ht="18.5" x14ac:dyDescent="0.75">
      <c r="A44" s="83">
        <v>40</v>
      </c>
      <c r="B44" s="83" t="s">
        <v>42</v>
      </c>
      <c r="C44" s="83" t="s">
        <v>60</v>
      </c>
      <c r="D44" s="83" t="s">
        <v>55</v>
      </c>
      <c r="E44" s="83" t="s">
        <v>582</v>
      </c>
      <c r="F44" s="85">
        <v>40304</v>
      </c>
      <c r="G44" s="93">
        <v>46513</v>
      </c>
      <c r="H44" s="84">
        <f ca="1">G44-$A$2</f>
        <v>772</v>
      </c>
      <c r="I44" s="85">
        <v>4</v>
      </c>
      <c r="J44" s="85">
        <v>1</v>
      </c>
      <c r="K44" s="85">
        <v>1</v>
      </c>
      <c r="L44" s="85">
        <v>1</v>
      </c>
      <c r="M44" s="86" t="s">
        <v>61</v>
      </c>
      <c r="N44" s="85">
        <v>2</v>
      </c>
      <c r="O44" s="85">
        <v>1</v>
      </c>
      <c r="P44" s="85">
        <v>2</v>
      </c>
      <c r="Q44" s="85"/>
      <c r="R44" s="85">
        <v>1</v>
      </c>
      <c r="S44" s="85">
        <v>1</v>
      </c>
      <c r="T44" s="85"/>
      <c r="U44" s="85">
        <v>2</v>
      </c>
      <c r="V44" s="85"/>
      <c r="W44" s="85">
        <v>1</v>
      </c>
      <c r="X44" s="85">
        <v>6</v>
      </c>
      <c r="Y44" s="85">
        <v>3</v>
      </c>
      <c r="Z44" s="85">
        <v>6</v>
      </c>
      <c r="AA44" s="85">
        <v>3</v>
      </c>
      <c r="AB44" s="85">
        <v>6</v>
      </c>
      <c r="AC44" s="85">
        <v>6</v>
      </c>
      <c r="AD44" s="85"/>
      <c r="AE44" s="85">
        <v>6</v>
      </c>
      <c r="AF44" s="95" t="s">
        <v>383</v>
      </c>
      <c r="AG44" s="96" t="s">
        <v>367</v>
      </c>
      <c r="AH44" s="98" t="s">
        <v>409</v>
      </c>
      <c r="AI44" s="85" t="s">
        <v>58</v>
      </c>
      <c r="AJ44" s="14"/>
    </row>
    <row r="45" spans="1:36" ht="18.5" x14ac:dyDescent="0.75">
      <c r="A45" s="83">
        <v>41</v>
      </c>
      <c r="B45" s="83" t="s">
        <v>42</v>
      </c>
      <c r="C45" s="83" t="s">
        <v>60</v>
      </c>
      <c r="D45" s="83" t="s">
        <v>55</v>
      </c>
      <c r="E45" s="83" t="s">
        <v>583</v>
      </c>
      <c r="F45" s="85">
        <v>40304</v>
      </c>
      <c r="G45" s="93">
        <v>46513</v>
      </c>
      <c r="H45" s="84">
        <f ca="1">G45-$A$2</f>
        <v>772</v>
      </c>
      <c r="I45" s="85">
        <v>4</v>
      </c>
      <c r="J45" s="85">
        <v>1</v>
      </c>
      <c r="K45" s="85">
        <v>1</v>
      </c>
      <c r="L45" s="85">
        <v>1</v>
      </c>
      <c r="M45" s="86" t="s">
        <v>61</v>
      </c>
      <c r="N45" s="85">
        <v>2</v>
      </c>
      <c r="O45" s="85">
        <v>1</v>
      </c>
      <c r="P45" s="85">
        <v>2</v>
      </c>
      <c r="Q45" s="85"/>
      <c r="R45" s="85">
        <v>1</v>
      </c>
      <c r="S45" s="85">
        <v>1</v>
      </c>
      <c r="T45" s="85"/>
      <c r="U45" s="85">
        <v>2</v>
      </c>
      <c r="V45" s="85"/>
      <c r="W45" s="85">
        <v>1</v>
      </c>
      <c r="X45" s="85">
        <v>6</v>
      </c>
      <c r="Y45" s="85">
        <v>3</v>
      </c>
      <c r="Z45" s="85">
        <v>6</v>
      </c>
      <c r="AA45" s="85">
        <v>3</v>
      </c>
      <c r="AB45" s="85">
        <v>6</v>
      </c>
      <c r="AC45" s="85">
        <v>6</v>
      </c>
      <c r="AD45" s="85"/>
      <c r="AE45" s="85">
        <v>6</v>
      </c>
      <c r="AF45" s="95" t="s">
        <v>383</v>
      </c>
      <c r="AG45" s="96" t="s">
        <v>367</v>
      </c>
      <c r="AH45" s="98" t="s">
        <v>409</v>
      </c>
      <c r="AI45" s="85" t="s">
        <v>58</v>
      </c>
      <c r="AJ45" s="14"/>
    </row>
    <row r="46" spans="1:36" ht="18.5" x14ac:dyDescent="0.75">
      <c r="A46" s="83">
        <v>42</v>
      </c>
      <c r="B46" s="83" t="s">
        <v>42</v>
      </c>
      <c r="C46" s="83" t="s">
        <v>43</v>
      </c>
      <c r="D46" s="83" t="s">
        <v>108</v>
      </c>
      <c r="E46" s="83" t="s">
        <v>625</v>
      </c>
      <c r="F46" s="85">
        <v>41918</v>
      </c>
      <c r="G46" s="93">
        <v>47058</v>
      </c>
      <c r="H46" s="84">
        <f ca="1">G46-$A$2</f>
        <v>1317</v>
      </c>
      <c r="I46" s="85">
        <v>2</v>
      </c>
      <c r="J46" s="85">
        <v>1</v>
      </c>
      <c r="K46" s="85">
        <v>1</v>
      </c>
      <c r="L46" s="94">
        <v>0</v>
      </c>
      <c r="M46" s="86" t="s">
        <v>238</v>
      </c>
      <c r="N46" s="85">
        <v>2</v>
      </c>
      <c r="O46" s="85">
        <v>1</v>
      </c>
      <c r="P46" s="85"/>
      <c r="Q46" s="85"/>
      <c r="R46" s="85"/>
      <c r="S46" s="85"/>
      <c r="T46" s="85"/>
      <c r="U46" s="85"/>
      <c r="V46" s="85"/>
      <c r="W46" s="85"/>
      <c r="X46" s="85">
        <v>6</v>
      </c>
      <c r="Y46" s="85"/>
      <c r="Z46" s="85"/>
      <c r="AA46" s="85"/>
      <c r="AB46" s="85"/>
      <c r="AC46" s="85">
        <v>6</v>
      </c>
      <c r="AD46" s="85"/>
      <c r="AE46" s="85"/>
      <c r="AF46" s="95" t="s">
        <v>383</v>
      </c>
      <c r="AG46" s="96" t="s">
        <v>125</v>
      </c>
      <c r="AH46" s="98" t="s">
        <v>773</v>
      </c>
      <c r="AI46" s="85" t="s">
        <v>50</v>
      </c>
      <c r="AJ46" s="14"/>
    </row>
    <row r="47" spans="1:36" ht="18.5" x14ac:dyDescent="0.75">
      <c r="A47" s="83">
        <v>43</v>
      </c>
      <c r="B47" s="83" t="s">
        <v>42</v>
      </c>
      <c r="C47" s="83" t="s">
        <v>43</v>
      </c>
      <c r="D47" s="83" t="s">
        <v>81</v>
      </c>
      <c r="E47" s="83" t="s">
        <v>192</v>
      </c>
      <c r="F47" s="85">
        <v>21420</v>
      </c>
      <c r="G47" s="93">
        <v>47130</v>
      </c>
      <c r="H47" s="84">
        <f ca="1">G47-$A$2</f>
        <v>1389</v>
      </c>
      <c r="I47" s="85">
        <v>4</v>
      </c>
      <c r="J47" s="85">
        <v>1</v>
      </c>
      <c r="K47" s="85">
        <v>2</v>
      </c>
      <c r="L47" s="85">
        <v>1</v>
      </c>
      <c r="M47" s="86" t="s">
        <v>64</v>
      </c>
      <c r="N47" s="85">
        <v>2</v>
      </c>
      <c r="O47" s="85"/>
      <c r="P47" s="85">
        <v>1</v>
      </c>
      <c r="Q47" s="85"/>
      <c r="R47" s="85"/>
      <c r="S47" s="85">
        <v>1</v>
      </c>
      <c r="T47" s="85"/>
      <c r="U47" s="85"/>
      <c r="V47" s="85"/>
      <c r="W47" s="85">
        <v>2</v>
      </c>
      <c r="X47" s="85">
        <v>6</v>
      </c>
      <c r="Y47" s="85">
        <v>3</v>
      </c>
      <c r="Z47" s="85">
        <v>4</v>
      </c>
      <c r="AA47" s="85">
        <v>2</v>
      </c>
      <c r="AB47" s="85">
        <v>6</v>
      </c>
      <c r="AC47" s="85">
        <v>6</v>
      </c>
      <c r="AD47" s="85"/>
      <c r="AE47" s="85">
        <v>6</v>
      </c>
      <c r="AF47" s="95" t="s">
        <v>383</v>
      </c>
      <c r="AG47" s="96" t="s">
        <v>367</v>
      </c>
      <c r="AH47" s="98" t="s">
        <v>408</v>
      </c>
      <c r="AI47" s="85" t="s">
        <v>58</v>
      </c>
      <c r="AJ47" s="14"/>
    </row>
    <row r="48" spans="1:36" ht="18.5" x14ac:dyDescent="0.75">
      <c r="A48" s="83">
        <v>44</v>
      </c>
      <c r="B48" s="83" t="s">
        <v>42</v>
      </c>
      <c r="C48" s="83" t="s">
        <v>43</v>
      </c>
      <c r="D48" s="83" t="s">
        <v>81</v>
      </c>
      <c r="E48" s="83" t="s">
        <v>193</v>
      </c>
      <c r="F48" s="85">
        <v>21420</v>
      </c>
      <c r="G48" s="93">
        <v>47130</v>
      </c>
      <c r="H48" s="84">
        <f ca="1">G48-$A$2</f>
        <v>1389</v>
      </c>
      <c r="I48" s="85">
        <v>4</v>
      </c>
      <c r="J48" s="85">
        <v>1</v>
      </c>
      <c r="K48" s="85">
        <v>2</v>
      </c>
      <c r="L48" s="85">
        <v>1</v>
      </c>
      <c r="M48" s="86" t="s">
        <v>64</v>
      </c>
      <c r="N48" s="85">
        <v>2</v>
      </c>
      <c r="O48" s="85"/>
      <c r="P48" s="85">
        <v>1</v>
      </c>
      <c r="Q48" s="85"/>
      <c r="R48" s="85"/>
      <c r="S48" s="85">
        <v>1</v>
      </c>
      <c r="T48" s="85"/>
      <c r="U48" s="85"/>
      <c r="V48" s="85"/>
      <c r="W48" s="85">
        <v>2</v>
      </c>
      <c r="X48" s="85">
        <v>6</v>
      </c>
      <c r="Y48" s="85">
        <v>3</v>
      </c>
      <c r="Z48" s="85">
        <v>4</v>
      </c>
      <c r="AA48" s="85">
        <v>2</v>
      </c>
      <c r="AB48" s="85">
        <v>6</v>
      </c>
      <c r="AC48" s="85">
        <v>6</v>
      </c>
      <c r="AD48" s="85"/>
      <c r="AE48" s="85">
        <v>6</v>
      </c>
      <c r="AF48" s="95" t="s">
        <v>383</v>
      </c>
      <c r="AG48" s="96" t="s">
        <v>367</v>
      </c>
      <c r="AH48" s="98" t="s">
        <v>408</v>
      </c>
      <c r="AI48" s="85" t="s">
        <v>58</v>
      </c>
      <c r="AJ48" s="14"/>
    </row>
    <row r="49" spans="1:36" ht="18.5" x14ac:dyDescent="0.75">
      <c r="A49" s="83">
        <v>45</v>
      </c>
      <c r="B49" s="83" t="s">
        <v>42</v>
      </c>
      <c r="C49" s="83" t="s">
        <v>43</v>
      </c>
      <c r="D49" s="83" t="s">
        <v>81</v>
      </c>
      <c r="E49" s="83" t="s">
        <v>194</v>
      </c>
      <c r="F49" s="85">
        <v>21420</v>
      </c>
      <c r="G49" s="93">
        <v>47130</v>
      </c>
      <c r="H49" s="84">
        <f ca="1">G49-$A$2</f>
        <v>1389</v>
      </c>
      <c r="I49" s="85">
        <v>4</v>
      </c>
      <c r="J49" s="85">
        <v>1</v>
      </c>
      <c r="K49" s="85">
        <v>2</v>
      </c>
      <c r="L49" s="85">
        <v>1</v>
      </c>
      <c r="M49" s="86" t="s">
        <v>64</v>
      </c>
      <c r="N49" s="85">
        <v>2</v>
      </c>
      <c r="O49" s="85"/>
      <c r="P49" s="85">
        <v>1</v>
      </c>
      <c r="Q49" s="85"/>
      <c r="R49" s="85"/>
      <c r="S49" s="85">
        <v>1</v>
      </c>
      <c r="T49" s="85"/>
      <c r="U49" s="85"/>
      <c r="V49" s="85"/>
      <c r="W49" s="85">
        <v>2</v>
      </c>
      <c r="X49" s="85">
        <v>6</v>
      </c>
      <c r="Y49" s="85">
        <v>3</v>
      </c>
      <c r="Z49" s="85">
        <v>4</v>
      </c>
      <c r="AA49" s="85">
        <v>2</v>
      </c>
      <c r="AB49" s="85">
        <v>6</v>
      </c>
      <c r="AC49" s="85">
        <v>6</v>
      </c>
      <c r="AD49" s="85"/>
      <c r="AE49" s="85">
        <v>6</v>
      </c>
      <c r="AF49" s="95" t="s">
        <v>383</v>
      </c>
      <c r="AG49" s="96" t="s">
        <v>367</v>
      </c>
      <c r="AH49" s="98" t="s">
        <v>408</v>
      </c>
      <c r="AI49" s="85" t="s">
        <v>58</v>
      </c>
      <c r="AJ49" s="14"/>
    </row>
    <row r="50" spans="1:36" ht="18.5" x14ac:dyDescent="0.75">
      <c r="A50" s="83">
        <v>46</v>
      </c>
      <c r="B50" s="83" t="s">
        <v>42</v>
      </c>
      <c r="C50" s="83" t="s">
        <v>101</v>
      </c>
      <c r="D50" s="83" t="s">
        <v>92</v>
      </c>
      <c r="E50" s="83" t="s">
        <v>487</v>
      </c>
      <c r="F50" s="85">
        <v>40570</v>
      </c>
      <c r="G50" s="93">
        <v>46510</v>
      </c>
      <c r="H50" s="84">
        <f ca="1">G50-$A$2</f>
        <v>769</v>
      </c>
      <c r="I50" s="85">
        <v>4</v>
      </c>
      <c r="J50" s="85">
        <v>1</v>
      </c>
      <c r="K50" s="94">
        <v>0</v>
      </c>
      <c r="L50" s="85">
        <v>1</v>
      </c>
      <c r="M50" s="86" t="s">
        <v>516</v>
      </c>
      <c r="N50" s="92">
        <v>2</v>
      </c>
      <c r="O50" s="85"/>
      <c r="P50" s="85">
        <v>1</v>
      </c>
      <c r="Q50" s="85"/>
      <c r="R50" s="85"/>
      <c r="S50" s="92">
        <v>1</v>
      </c>
      <c r="T50" s="85"/>
      <c r="U50" s="85"/>
      <c r="V50" s="85"/>
      <c r="W50" s="92">
        <v>6</v>
      </c>
      <c r="X50" s="92">
        <v>6</v>
      </c>
      <c r="Y50" s="85">
        <v>2</v>
      </c>
      <c r="Z50" s="85">
        <v>3</v>
      </c>
      <c r="AA50" s="85">
        <v>2</v>
      </c>
      <c r="AB50" s="85">
        <v>6</v>
      </c>
      <c r="AC50" s="85">
        <v>6</v>
      </c>
      <c r="AD50" s="85"/>
      <c r="AE50" s="85">
        <v>6</v>
      </c>
      <c r="AF50" s="95" t="s">
        <v>383</v>
      </c>
      <c r="AG50" s="96" t="s">
        <v>367</v>
      </c>
      <c r="AH50" s="98" t="s">
        <v>408</v>
      </c>
      <c r="AI50" s="85" t="s">
        <v>50</v>
      </c>
      <c r="AJ50" s="14"/>
    </row>
    <row r="51" spans="1:36" ht="18.5" x14ac:dyDescent="0.75">
      <c r="A51" s="83">
        <v>47</v>
      </c>
      <c r="B51" s="83" t="s">
        <v>42</v>
      </c>
      <c r="C51" s="83" t="s">
        <v>43</v>
      </c>
      <c r="D51" s="83" t="s">
        <v>108</v>
      </c>
      <c r="E51" s="83" t="s">
        <v>572</v>
      </c>
      <c r="F51" s="85">
        <v>41819</v>
      </c>
      <c r="G51" s="93">
        <v>46945</v>
      </c>
      <c r="H51" s="84">
        <f ca="1">G51-$A$2</f>
        <v>1204</v>
      </c>
      <c r="I51" s="85">
        <v>3</v>
      </c>
      <c r="J51" s="85">
        <v>1</v>
      </c>
      <c r="K51" s="94">
        <v>0</v>
      </c>
      <c r="L51" s="85">
        <v>1</v>
      </c>
      <c r="M51" s="86" t="s">
        <v>511</v>
      </c>
      <c r="N51" s="92">
        <v>2</v>
      </c>
      <c r="O51" s="92"/>
      <c r="P51" s="92"/>
      <c r="Q51" s="92"/>
      <c r="R51" s="92"/>
      <c r="S51" s="92">
        <v>1</v>
      </c>
      <c r="T51" s="92"/>
      <c r="U51" s="92"/>
      <c r="V51" s="92"/>
      <c r="W51" s="92">
        <v>6</v>
      </c>
      <c r="X51" s="85">
        <v>6</v>
      </c>
      <c r="Y51" s="92"/>
      <c r="Z51" s="92"/>
      <c r="AA51" s="92"/>
      <c r="AB51" s="92"/>
      <c r="AC51" s="85"/>
      <c r="AD51" s="92"/>
      <c r="AE51" s="92"/>
      <c r="AF51" s="95" t="s">
        <v>383</v>
      </c>
      <c r="AG51" s="96" t="s">
        <v>125</v>
      </c>
      <c r="AH51" s="98" t="s">
        <v>393</v>
      </c>
      <c r="AI51" s="85" t="s">
        <v>50</v>
      </c>
      <c r="AJ51" s="14"/>
    </row>
    <row r="52" spans="1:36" ht="18.5" x14ac:dyDescent="0.75">
      <c r="A52" s="83">
        <v>48</v>
      </c>
      <c r="B52" s="83" t="s">
        <v>42</v>
      </c>
      <c r="C52" s="83" t="s">
        <v>43</v>
      </c>
      <c r="D52" s="83" t="s">
        <v>244</v>
      </c>
      <c r="E52" s="83" t="s">
        <v>573</v>
      </c>
      <c r="F52" s="85">
        <v>46057</v>
      </c>
      <c r="G52" s="93">
        <v>46195</v>
      </c>
      <c r="H52" s="84">
        <f ca="1">G52-$A$2</f>
        <v>454</v>
      </c>
      <c r="I52" s="85">
        <v>3</v>
      </c>
      <c r="J52" s="85">
        <v>1</v>
      </c>
      <c r="K52" s="85">
        <v>2</v>
      </c>
      <c r="L52" s="85">
        <v>1</v>
      </c>
      <c r="M52" s="86" t="s">
        <v>72</v>
      </c>
      <c r="N52" s="92">
        <v>2</v>
      </c>
      <c r="O52" s="92"/>
      <c r="P52" s="92"/>
      <c r="Q52" s="92"/>
      <c r="R52" s="92"/>
      <c r="S52" s="92">
        <v>1</v>
      </c>
      <c r="T52" s="92"/>
      <c r="U52" s="92"/>
      <c r="V52" s="92"/>
      <c r="W52" s="92"/>
      <c r="X52" s="85">
        <v>6</v>
      </c>
      <c r="Y52" s="92">
        <v>2</v>
      </c>
      <c r="Z52" s="92"/>
      <c r="AA52" s="92"/>
      <c r="AB52" s="92"/>
      <c r="AC52" s="85"/>
      <c r="AD52" s="92"/>
      <c r="AE52" s="92"/>
      <c r="AF52" s="95" t="s">
        <v>383</v>
      </c>
      <c r="AG52" s="96" t="s">
        <v>125</v>
      </c>
      <c r="AH52" s="98" t="s">
        <v>392</v>
      </c>
      <c r="AI52" s="85" t="s">
        <v>50</v>
      </c>
      <c r="AJ52" s="14"/>
    </row>
    <row r="53" spans="1:36" ht="18.5" x14ac:dyDescent="0.75">
      <c r="A53" s="83">
        <v>49</v>
      </c>
      <c r="B53" s="83" t="s">
        <v>42</v>
      </c>
      <c r="C53" s="83" t="s">
        <v>43</v>
      </c>
      <c r="D53" s="83" t="s">
        <v>244</v>
      </c>
      <c r="E53" s="83" t="s">
        <v>574</v>
      </c>
      <c r="F53" s="85">
        <v>46057</v>
      </c>
      <c r="G53" s="93">
        <v>46195</v>
      </c>
      <c r="H53" s="84">
        <f ca="1">G53-$A$2</f>
        <v>454</v>
      </c>
      <c r="I53" s="85">
        <v>3</v>
      </c>
      <c r="J53" s="85">
        <v>1</v>
      </c>
      <c r="K53" s="85">
        <v>2</v>
      </c>
      <c r="L53" s="85">
        <v>1</v>
      </c>
      <c r="M53" s="86" t="s">
        <v>72</v>
      </c>
      <c r="N53" s="92">
        <v>2</v>
      </c>
      <c r="O53" s="92"/>
      <c r="P53" s="92"/>
      <c r="Q53" s="92"/>
      <c r="R53" s="92"/>
      <c r="S53" s="92">
        <v>1</v>
      </c>
      <c r="T53" s="92"/>
      <c r="U53" s="92"/>
      <c r="V53" s="92"/>
      <c r="W53" s="92"/>
      <c r="X53" s="85">
        <v>6</v>
      </c>
      <c r="Y53" s="92">
        <v>2</v>
      </c>
      <c r="Z53" s="92"/>
      <c r="AA53" s="92"/>
      <c r="AB53" s="92"/>
      <c r="AC53" s="85"/>
      <c r="AD53" s="92"/>
      <c r="AE53" s="92"/>
      <c r="AF53" s="95" t="s">
        <v>383</v>
      </c>
      <c r="AG53" s="96" t="s">
        <v>125</v>
      </c>
      <c r="AH53" s="98" t="s">
        <v>392</v>
      </c>
      <c r="AI53" s="85" t="s">
        <v>50</v>
      </c>
      <c r="AJ53" s="14"/>
    </row>
    <row r="54" spans="1:36" ht="18.5" x14ac:dyDescent="0.75">
      <c r="A54" s="83">
        <v>50</v>
      </c>
      <c r="B54" s="83" t="s">
        <v>42</v>
      </c>
      <c r="C54" s="83" t="s">
        <v>43</v>
      </c>
      <c r="D54" s="83" t="s">
        <v>244</v>
      </c>
      <c r="E54" s="83" t="s">
        <v>575</v>
      </c>
      <c r="F54" s="85">
        <v>46057</v>
      </c>
      <c r="G54" s="93">
        <v>46195</v>
      </c>
      <c r="H54" s="84">
        <f ca="1">G54-$A$2</f>
        <v>454</v>
      </c>
      <c r="I54" s="85">
        <v>3</v>
      </c>
      <c r="J54" s="85">
        <v>1</v>
      </c>
      <c r="K54" s="85">
        <v>2</v>
      </c>
      <c r="L54" s="85">
        <v>1</v>
      </c>
      <c r="M54" s="86" t="s">
        <v>72</v>
      </c>
      <c r="N54" s="85">
        <v>2</v>
      </c>
      <c r="O54" s="92"/>
      <c r="P54" s="92"/>
      <c r="Q54" s="92"/>
      <c r="R54" s="92"/>
      <c r="S54" s="92">
        <v>1</v>
      </c>
      <c r="T54" s="92"/>
      <c r="U54" s="92"/>
      <c r="V54" s="92"/>
      <c r="W54" s="92"/>
      <c r="X54" s="85">
        <v>6</v>
      </c>
      <c r="Y54" s="92">
        <v>2</v>
      </c>
      <c r="Z54" s="92"/>
      <c r="AA54" s="92"/>
      <c r="AB54" s="92"/>
      <c r="AC54" s="92"/>
      <c r="AD54" s="92"/>
      <c r="AE54" s="92"/>
      <c r="AF54" s="95" t="s">
        <v>383</v>
      </c>
      <c r="AG54" s="96" t="s">
        <v>125</v>
      </c>
      <c r="AH54" s="98" t="s">
        <v>392</v>
      </c>
      <c r="AI54" s="85" t="s">
        <v>50</v>
      </c>
      <c r="AJ54" s="14"/>
    </row>
    <row r="55" spans="1:36" ht="18.5" x14ac:dyDescent="0.75">
      <c r="A55" s="83">
        <v>51</v>
      </c>
      <c r="B55" s="83" t="s">
        <v>42</v>
      </c>
      <c r="C55" s="83" t="s">
        <v>43</v>
      </c>
      <c r="D55" s="83" t="s">
        <v>244</v>
      </c>
      <c r="E55" s="83" t="s">
        <v>576</v>
      </c>
      <c r="F55" s="85">
        <v>46057</v>
      </c>
      <c r="G55" s="93">
        <v>46195</v>
      </c>
      <c r="H55" s="84">
        <f ca="1">G55-$A$2</f>
        <v>454</v>
      </c>
      <c r="I55" s="85">
        <v>3</v>
      </c>
      <c r="J55" s="85">
        <v>1</v>
      </c>
      <c r="K55" s="85">
        <v>2</v>
      </c>
      <c r="L55" s="85">
        <v>1</v>
      </c>
      <c r="M55" s="86" t="s">
        <v>72</v>
      </c>
      <c r="N55" s="85">
        <v>2</v>
      </c>
      <c r="O55" s="92"/>
      <c r="P55" s="92"/>
      <c r="Q55" s="92"/>
      <c r="R55" s="92"/>
      <c r="S55" s="92">
        <v>1</v>
      </c>
      <c r="T55" s="92"/>
      <c r="U55" s="92"/>
      <c r="V55" s="92"/>
      <c r="W55" s="92"/>
      <c r="X55" s="85">
        <v>6</v>
      </c>
      <c r="Y55" s="92">
        <v>2</v>
      </c>
      <c r="Z55" s="92"/>
      <c r="AA55" s="92"/>
      <c r="AB55" s="92"/>
      <c r="AC55" s="92"/>
      <c r="AD55" s="92"/>
      <c r="AE55" s="92"/>
      <c r="AF55" s="95" t="s">
        <v>383</v>
      </c>
      <c r="AG55" s="96" t="s">
        <v>125</v>
      </c>
      <c r="AH55" s="98" t="s">
        <v>392</v>
      </c>
      <c r="AI55" s="85" t="s">
        <v>50</v>
      </c>
      <c r="AJ55" s="14"/>
    </row>
    <row r="56" spans="1:36" ht="18.5" x14ac:dyDescent="0.75">
      <c r="A56" s="83">
        <v>52</v>
      </c>
      <c r="B56" s="83" t="s">
        <v>42</v>
      </c>
      <c r="C56" s="83" t="s">
        <v>43</v>
      </c>
      <c r="D56" s="83" t="s">
        <v>271</v>
      </c>
      <c r="E56" s="83" t="s">
        <v>290</v>
      </c>
      <c r="F56" s="85">
        <v>45260</v>
      </c>
      <c r="G56" s="93">
        <v>45991</v>
      </c>
      <c r="H56" s="84">
        <f ca="1">G56-$A$2</f>
        <v>250</v>
      </c>
      <c r="I56" s="85">
        <v>3</v>
      </c>
      <c r="J56" s="85">
        <v>1</v>
      </c>
      <c r="K56" s="85">
        <v>3</v>
      </c>
      <c r="L56" s="85">
        <v>1</v>
      </c>
      <c r="M56" s="86" t="s">
        <v>119</v>
      </c>
      <c r="N56" s="85">
        <v>2</v>
      </c>
      <c r="O56" s="92">
        <v>1</v>
      </c>
      <c r="P56" s="92">
        <v>2</v>
      </c>
      <c r="Q56" s="92"/>
      <c r="R56" s="92"/>
      <c r="S56" s="92"/>
      <c r="T56" s="92"/>
      <c r="U56" s="92"/>
      <c r="V56" s="92">
        <v>1</v>
      </c>
      <c r="W56" s="92">
        <v>2</v>
      </c>
      <c r="X56" s="85">
        <v>6</v>
      </c>
      <c r="Y56" s="92">
        <v>4</v>
      </c>
      <c r="Z56" s="92">
        <v>5</v>
      </c>
      <c r="AA56" s="92"/>
      <c r="AB56" s="92"/>
      <c r="AC56" s="92"/>
      <c r="AD56" s="92"/>
      <c r="AE56" s="92"/>
      <c r="AF56" s="95" t="s">
        <v>383</v>
      </c>
      <c r="AG56" s="96" t="s">
        <v>367</v>
      </c>
      <c r="AH56" s="98" t="s">
        <v>392</v>
      </c>
      <c r="AI56" s="85" t="s">
        <v>58</v>
      </c>
      <c r="AJ56" s="14"/>
    </row>
    <row r="57" spans="1:36" ht="18.5" x14ac:dyDescent="0.75">
      <c r="A57" s="83">
        <v>53</v>
      </c>
      <c r="B57" s="83" t="s">
        <v>42</v>
      </c>
      <c r="C57" s="83" t="s">
        <v>43</v>
      </c>
      <c r="D57" s="83" t="s">
        <v>271</v>
      </c>
      <c r="E57" s="83" t="s">
        <v>291</v>
      </c>
      <c r="F57" s="85">
        <v>45260</v>
      </c>
      <c r="G57" s="93">
        <v>45991</v>
      </c>
      <c r="H57" s="84">
        <f ca="1">G57-$A$2</f>
        <v>250</v>
      </c>
      <c r="I57" s="85">
        <v>3</v>
      </c>
      <c r="J57" s="85">
        <v>1</v>
      </c>
      <c r="K57" s="85">
        <v>3</v>
      </c>
      <c r="L57" s="85">
        <v>1</v>
      </c>
      <c r="M57" s="86" t="s">
        <v>119</v>
      </c>
      <c r="N57" s="85">
        <v>2</v>
      </c>
      <c r="O57" s="92">
        <v>1</v>
      </c>
      <c r="P57" s="92">
        <v>2</v>
      </c>
      <c r="Q57" s="92"/>
      <c r="R57" s="92"/>
      <c r="S57" s="92"/>
      <c r="T57" s="92"/>
      <c r="U57" s="92"/>
      <c r="V57" s="92">
        <v>1</v>
      </c>
      <c r="W57" s="92">
        <v>2</v>
      </c>
      <c r="X57" s="85">
        <v>6</v>
      </c>
      <c r="Y57" s="92">
        <v>4</v>
      </c>
      <c r="Z57" s="92">
        <v>5</v>
      </c>
      <c r="AA57" s="92"/>
      <c r="AB57" s="92"/>
      <c r="AC57" s="92"/>
      <c r="AD57" s="92"/>
      <c r="AE57" s="92"/>
      <c r="AF57" s="95" t="s">
        <v>383</v>
      </c>
      <c r="AG57" s="96" t="s">
        <v>367</v>
      </c>
      <c r="AH57" s="98" t="s">
        <v>392</v>
      </c>
      <c r="AI57" s="85" t="s">
        <v>58</v>
      </c>
      <c r="AJ57" s="14"/>
    </row>
    <row r="58" spans="1:36" ht="18.5" x14ac:dyDescent="0.75">
      <c r="A58" s="83">
        <v>54</v>
      </c>
      <c r="B58" s="83" t="s">
        <v>42</v>
      </c>
      <c r="C58" s="83" t="s">
        <v>43</v>
      </c>
      <c r="D58" s="83" t="s">
        <v>271</v>
      </c>
      <c r="E58" s="83" t="s">
        <v>292</v>
      </c>
      <c r="F58" s="85">
        <v>45260</v>
      </c>
      <c r="G58" s="93">
        <v>45991</v>
      </c>
      <c r="H58" s="84">
        <f ca="1">G58-$A$2</f>
        <v>250</v>
      </c>
      <c r="I58" s="85">
        <v>3</v>
      </c>
      <c r="J58" s="85">
        <v>1</v>
      </c>
      <c r="K58" s="85">
        <v>3</v>
      </c>
      <c r="L58" s="85">
        <v>1</v>
      </c>
      <c r="M58" s="86" t="s">
        <v>119</v>
      </c>
      <c r="N58" s="85">
        <v>2</v>
      </c>
      <c r="O58" s="92">
        <v>1</v>
      </c>
      <c r="P58" s="92">
        <v>2</v>
      </c>
      <c r="Q58" s="92"/>
      <c r="R58" s="92"/>
      <c r="S58" s="92"/>
      <c r="T58" s="92"/>
      <c r="U58" s="92"/>
      <c r="V58" s="92">
        <v>1</v>
      </c>
      <c r="W58" s="92">
        <v>2</v>
      </c>
      <c r="X58" s="85">
        <v>6</v>
      </c>
      <c r="Y58" s="92">
        <v>4</v>
      </c>
      <c r="Z58" s="92">
        <v>5</v>
      </c>
      <c r="AA58" s="92"/>
      <c r="AB58" s="92"/>
      <c r="AC58" s="92"/>
      <c r="AD58" s="92"/>
      <c r="AE58" s="92"/>
      <c r="AF58" s="95" t="s">
        <v>383</v>
      </c>
      <c r="AG58" s="96" t="s">
        <v>367</v>
      </c>
      <c r="AH58" s="98" t="s">
        <v>392</v>
      </c>
      <c r="AI58" s="85" t="s">
        <v>58</v>
      </c>
      <c r="AJ58" s="14"/>
    </row>
    <row r="59" spans="1:36" ht="18.5" x14ac:dyDescent="0.75">
      <c r="A59" s="83">
        <v>55</v>
      </c>
      <c r="B59" s="83" t="s">
        <v>42</v>
      </c>
      <c r="C59" s="83" t="s">
        <v>43</v>
      </c>
      <c r="D59" s="83" t="s">
        <v>92</v>
      </c>
      <c r="E59" s="83" t="s">
        <v>577</v>
      </c>
      <c r="F59" s="85">
        <v>37127</v>
      </c>
      <c r="G59" s="93">
        <v>47414</v>
      </c>
      <c r="H59" s="84">
        <f ca="1">G59-$A$2</f>
        <v>1673</v>
      </c>
      <c r="I59" s="85">
        <v>4</v>
      </c>
      <c r="J59" s="85">
        <v>1</v>
      </c>
      <c r="K59" s="85">
        <v>2</v>
      </c>
      <c r="L59" s="85">
        <v>1</v>
      </c>
      <c r="M59" s="86" t="s">
        <v>53</v>
      </c>
      <c r="N59" s="92">
        <v>2</v>
      </c>
      <c r="O59" s="92"/>
      <c r="P59" s="92"/>
      <c r="Q59" s="92"/>
      <c r="R59" s="92" t="s">
        <v>99</v>
      </c>
      <c r="S59" s="92">
        <v>1</v>
      </c>
      <c r="T59" s="92"/>
      <c r="U59" s="92"/>
      <c r="V59" s="92">
        <v>1</v>
      </c>
      <c r="W59" s="92"/>
      <c r="X59" s="92">
        <v>6</v>
      </c>
      <c r="Y59" s="92">
        <v>3</v>
      </c>
      <c r="Z59" s="92"/>
      <c r="AA59" s="92"/>
      <c r="AB59" s="92">
        <v>2</v>
      </c>
      <c r="AC59" s="92">
        <v>6</v>
      </c>
      <c r="AD59" s="92"/>
      <c r="AE59" s="92">
        <v>6</v>
      </c>
      <c r="AF59" s="95" t="s">
        <v>383</v>
      </c>
      <c r="AG59" s="96" t="s">
        <v>367</v>
      </c>
      <c r="AH59" s="98" t="s">
        <v>799</v>
      </c>
      <c r="AI59" s="85" t="s">
        <v>80</v>
      </c>
      <c r="AJ59" s="14"/>
    </row>
    <row r="60" spans="1:36" ht="18.5" x14ac:dyDescent="0.75">
      <c r="A60" s="83">
        <v>56</v>
      </c>
      <c r="B60" s="83" t="s">
        <v>42</v>
      </c>
      <c r="C60" s="83" t="s">
        <v>43</v>
      </c>
      <c r="D60" s="83" t="s">
        <v>92</v>
      </c>
      <c r="E60" s="83" t="s">
        <v>578</v>
      </c>
      <c r="F60" s="85">
        <v>37127</v>
      </c>
      <c r="G60" s="93">
        <v>47414</v>
      </c>
      <c r="H60" s="84">
        <f ca="1">G60-$A$2</f>
        <v>1673</v>
      </c>
      <c r="I60" s="85">
        <v>4</v>
      </c>
      <c r="J60" s="85">
        <v>1</v>
      </c>
      <c r="K60" s="85">
        <v>2</v>
      </c>
      <c r="L60" s="85">
        <v>1</v>
      </c>
      <c r="M60" s="86" t="s">
        <v>53</v>
      </c>
      <c r="N60" s="92">
        <v>2</v>
      </c>
      <c r="O60" s="92"/>
      <c r="P60" s="92"/>
      <c r="Q60" s="92"/>
      <c r="R60" s="92" t="s">
        <v>99</v>
      </c>
      <c r="S60" s="92">
        <v>1</v>
      </c>
      <c r="T60" s="92"/>
      <c r="U60" s="92"/>
      <c r="V60" s="92">
        <v>1</v>
      </c>
      <c r="W60" s="92"/>
      <c r="X60" s="92">
        <v>6</v>
      </c>
      <c r="Y60" s="92">
        <v>3</v>
      </c>
      <c r="Z60" s="92"/>
      <c r="AA60" s="92"/>
      <c r="AB60" s="92">
        <v>2</v>
      </c>
      <c r="AC60" s="92">
        <v>6</v>
      </c>
      <c r="AD60" s="92"/>
      <c r="AE60" s="92">
        <v>6</v>
      </c>
      <c r="AF60" s="95" t="s">
        <v>383</v>
      </c>
      <c r="AG60" s="96" t="s">
        <v>367</v>
      </c>
      <c r="AH60" s="98" t="s">
        <v>799</v>
      </c>
      <c r="AI60" s="85" t="s">
        <v>80</v>
      </c>
      <c r="AJ60" s="14"/>
    </row>
    <row r="61" spans="1:36" ht="18.5" x14ac:dyDescent="0.75">
      <c r="A61" s="83">
        <v>57</v>
      </c>
      <c r="B61" s="83" t="s">
        <v>42</v>
      </c>
      <c r="C61" s="83" t="s">
        <v>43</v>
      </c>
      <c r="D61" s="83" t="s">
        <v>92</v>
      </c>
      <c r="E61" s="83" t="s">
        <v>579</v>
      </c>
      <c r="F61" s="85">
        <v>37127</v>
      </c>
      <c r="G61" s="93">
        <v>47414</v>
      </c>
      <c r="H61" s="84">
        <f ca="1">G61-$A$2</f>
        <v>1673</v>
      </c>
      <c r="I61" s="85">
        <v>4</v>
      </c>
      <c r="J61" s="85">
        <v>1</v>
      </c>
      <c r="K61" s="85">
        <v>2</v>
      </c>
      <c r="L61" s="85">
        <v>1</v>
      </c>
      <c r="M61" s="86" t="s">
        <v>53</v>
      </c>
      <c r="N61" s="92">
        <v>2</v>
      </c>
      <c r="O61" s="92"/>
      <c r="P61" s="92"/>
      <c r="Q61" s="92"/>
      <c r="R61" s="92" t="s">
        <v>99</v>
      </c>
      <c r="S61" s="92">
        <v>1</v>
      </c>
      <c r="T61" s="92"/>
      <c r="U61" s="92"/>
      <c r="V61" s="92">
        <v>1</v>
      </c>
      <c r="W61" s="92"/>
      <c r="X61" s="92">
        <v>6</v>
      </c>
      <c r="Y61" s="92">
        <v>3</v>
      </c>
      <c r="Z61" s="92"/>
      <c r="AA61" s="92"/>
      <c r="AB61" s="92">
        <v>2</v>
      </c>
      <c r="AC61" s="92">
        <v>6</v>
      </c>
      <c r="AD61" s="92"/>
      <c r="AE61" s="92">
        <v>6</v>
      </c>
      <c r="AF61" s="95" t="s">
        <v>383</v>
      </c>
      <c r="AG61" s="96" t="s">
        <v>367</v>
      </c>
      <c r="AH61" s="98" t="s">
        <v>799</v>
      </c>
      <c r="AI61" s="85" t="s">
        <v>80</v>
      </c>
      <c r="AJ61" s="14"/>
    </row>
    <row r="62" spans="1:36" ht="18.5" x14ac:dyDescent="0.75">
      <c r="A62" s="83">
        <v>58</v>
      </c>
      <c r="B62" s="83" t="s">
        <v>42</v>
      </c>
      <c r="C62" s="83" t="s">
        <v>51</v>
      </c>
      <c r="D62" s="83" t="s">
        <v>83</v>
      </c>
      <c r="E62" s="83" t="s">
        <v>623</v>
      </c>
      <c r="F62" s="85">
        <v>42255</v>
      </c>
      <c r="G62" s="93">
        <v>47155</v>
      </c>
      <c r="H62" s="84">
        <f ca="1">G62-$A$2</f>
        <v>1414</v>
      </c>
      <c r="I62" s="85">
        <v>2</v>
      </c>
      <c r="J62" s="85">
        <v>1</v>
      </c>
      <c r="K62" s="94">
        <v>0</v>
      </c>
      <c r="L62" s="85">
        <v>1</v>
      </c>
      <c r="M62" s="86" t="s">
        <v>513</v>
      </c>
      <c r="N62" s="85">
        <v>2</v>
      </c>
      <c r="O62" s="85"/>
      <c r="P62" s="85"/>
      <c r="Q62" s="85"/>
      <c r="R62" s="85"/>
      <c r="S62" s="92"/>
      <c r="T62" s="85"/>
      <c r="U62" s="85"/>
      <c r="V62" s="85"/>
      <c r="W62" s="85"/>
      <c r="X62" s="92">
        <v>4</v>
      </c>
      <c r="Y62" s="92">
        <v>4</v>
      </c>
      <c r="Z62" s="85"/>
      <c r="AA62" s="85"/>
      <c r="AB62" s="85">
        <v>5</v>
      </c>
      <c r="AC62" s="85"/>
      <c r="AD62" s="85"/>
      <c r="AE62" s="85"/>
      <c r="AF62" s="95" t="s">
        <v>383</v>
      </c>
      <c r="AG62" s="96" t="s">
        <v>125</v>
      </c>
      <c r="AH62" s="98" t="s">
        <v>407</v>
      </c>
      <c r="AI62" s="85" t="s">
        <v>50</v>
      </c>
      <c r="AJ62" s="14"/>
    </row>
    <row r="63" spans="1:36" ht="18.5" x14ac:dyDescent="0.75">
      <c r="A63" s="83">
        <v>59</v>
      </c>
      <c r="B63" s="83" t="s">
        <v>42</v>
      </c>
      <c r="C63" s="83" t="s">
        <v>51</v>
      </c>
      <c r="D63" s="83" t="s">
        <v>83</v>
      </c>
      <c r="E63" s="83" t="s">
        <v>488</v>
      </c>
      <c r="F63" s="85">
        <v>34142</v>
      </c>
      <c r="G63" s="93">
        <v>47085</v>
      </c>
      <c r="H63" s="84">
        <f ca="1">G63-$A$2</f>
        <v>1344</v>
      </c>
      <c r="I63" s="85">
        <v>3</v>
      </c>
      <c r="J63" s="85">
        <v>1</v>
      </c>
      <c r="K63" s="94">
        <v>0</v>
      </c>
      <c r="L63" s="85">
        <v>1</v>
      </c>
      <c r="M63" s="86" t="s">
        <v>511</v>
      </c>
      <c r="N63" s="85">
        <v>2</v>
      </c>
      <c r="O63" s="92"/>
      <c r="P63" s="92"/>
      <c r="Q63" s="92"/>
      <c r="R63" s="92"/>
      <c r="S63" s="92"/>
      <c r="T63" s="92"/>
      <c r="U63" s="92"/>
      <c r="V63" s="92"/>
      <c r="W63" s="92"/>
      <c r="X63" s="92">
        <v>6</v>
      </c>
      <c r="Y63" s="92">
        <v>3</v>
      </c>
      <c r="Z63" s="92"/>
      <c r="AA63" s="92"/>
      <c r="AB63" s="92">
        <v>4</v>
      </c>
      <c r="AC63" s="92"/>
      <c r="AD63" s="92"/>
      <c r="AE63" s="92"/>
      <c r="AF63" s="95" t="s">
        <v>383</v>
      </c>
      <c r="AG63" s="96" t="s">
        <v>125</v>
      </c>
      <c r="AH63" s="98" t="s">
        <v>407</v>
      </c>
      <c r="AI63" s="85" t="s">
        <v>50</v>
      </c>
      <c r="AJ63" s="14"/>
    </row>
    <row r="64" spans="1:36" ht="18.5" x14ac:dyDescent="0.75">
      <c r="A64" s="83">
        <v>60</v>
      </c>
      <c r="B64" s="83" t="s">
        <v>42</v>
      </c>
      <c r="C64" s="83" t="s">
        <v>43</v>
      </c>
      <c r="D64" s="83" t="s">
        <v>244</v>
      </c>
      <c r="E64" s="83" t="s">
        <v>628</v>
      </c>
      <c r="F64" s="85">
        <v>50837</v>
      </c>
      <c r="G64" s="93">
        <v>47205</v>
      </c>
      <c r="H64" s="84">
        <f ca="1">G64-$A$2</f>
        <v>1464</v>
      </c>
      <c r="I64" s="85">
        <v>4</v>
      </c>
      <c r="J64" s="85">
        <v>1</v>
      </c>
      <c r="K64" s="85">
        <v>4</v>
      </c>
      <c r="L64" s="85">
        <v>1</v>
      </c>
      <c r="M64" s="86" t="s">
        <v>246</v>
      </c>
      <c r="N64" s="85"/>
      <c r="O64" s="85"/>
      <c r="P64" s="85"/>
      <c r="Q64" s="85"/>
      <c r="R64" s="85"/>
      <c r="S64" s="85"/>
      <c r="T64" s="85"/>
      <c r="U64" s="85"/>
      <c r="V64" s="85"/>
      <c r="W64" s="92">
        <v>2</v>
      </c>
      <c r="X64" s="92">
        <v>6</v>
      </c>
      <c r="Y64" s="92">
        <v>4</v>
      </c>
      <c r="Z64" s="92">
        <v>4</v>
      </c>
      <c r="AA64" s="85"/>
      <c r="AB64" s="85"/>
      <c r="AC64" s="92">
        <v>6</v>
      </c>
      <c r="AD64" s="85"/>
      <c r="AE64" s="92">
        <v>6</v>
      </c>
      <c r="AF64" s="95" t="s">
        <v>383</v>
      </c>
      <c r="AG64" s="96" t="s">
        <v>367</v>
      </c>
      <c r="AH64" s="98" t="s">
        <v>401</v>
      </c>
      <c r="AI64" s="85" t="s">
        <v>800</v>
      </c>
      <c r="AJ64" s="14"/>
    </row>
    <row r="65" spans="1:36" ht="18.5" x14ac:dyDescent="0.75">
      <c r="A65" s="83">
        <v>61</v>
      </c>
      <c r="B65" s="83" t="s">
        <v>42</v>
      </c>
      <c r="C65" s="83" t="s">
        <v>43</v>
      </c>
      <c r="D65" s="83" t="s">
        <v>55</v>
      </c>
      <c r="E65" s="83" t="s">
        <v>489</v>
      </c>
      <c r="F65" s="85">
        <v>41508</v>
      </c>
      <c r="G65" s="93">
        <v>46789</v>
      </c>
      <c r="H65" s="84">
        <f ca="1">G65-$A$2</f>
        <v>1048</v>
      </c>
      <c r="I65" s="85">
        <v>4</v>
      </c>
      <c r="J65" s="85">
        <v>1</v>
      </c>
      <c r="K65" s="85">
        <v>1</v>
      </c>
      <c r="L65" s="85">
        <v>1</v>
      </c>
      <c r="M65" s="86" t="s">
        <v>66</v>
      </c>
      <c r="N65" s="92"/>
      <c r="O65" s="92"/>
      <c r="P65" s="92"/>
      <c r="Q65" s="92"/>
      <c r="R65" s="92">
        <v>3</v>
      </c>
      <c r="S65" s="92">
        <v>1</v>
      </c>
      <c r="T65" s="92">
        <v>1</v>
      </c>
      <c r="U65" s="92"/>
      <c r="V65" s="92"/>
      <c r="W65" s="85">
        <v>4</v>
      </c>
      <c r="X65" s="85">
        <v>6</v>
      </c>
      <c r="Y65" s="92">
        <v>2</v>
      </c>
      <c r="Z65" s="85">
        <v>2</v>
      </c>
      <c r="AA65" s="92">
        <v>1</v>
      </c>
      <c r="AB65" s="92">
        <v>6</v>
      </c>
      <c r="AC65" s="92">
        <v>6</v>
      </c>
      <c r="AD65" s="92"/>
      <c r="AE65" s="92">
        <v>6</v>
      </c>
      <c r="AF65" s="95" t="s">
        <v>383</v>
      </c>
      <c r="AG65" s="96" t="s">
        <v>367</v>
      </c>
      <c r="AH65" s="98" t="s">
        <v>391</v>
      </c>
      <c r="AI65" s="85" t="s">
        <v>80</v>
      </c>
      <c r="AJ65" s="14"/>
    </row>
    <row r="66" spans="1:36" ht="18.5" x14ac:dyDescent="0.75">
      <c r="A66" s="83">
        <v>62</v>
      </c>
      <c r="B66" s="83" t="s">
        <v>42</v>
      </c>
      <c r="C66" s="83" t="s">
        <v>43</v>
      </c>
      <c r="D66" s="83" t="s">
        <v>55</v>
      </c>
      <c r="E66" s="83" t="s">
        <v>490</v>
      </c>
      <c r="F66" s="85">
        <v>46995</v>
      </c>
      <c r="G66" s="93">
        <v>46365</v>
      </c>
      <c r="H66" s="84">
        <f ca="1">G66-$A$2</f>
        <v>624</v>
      </c>
      <c r="I66" s="85">
        <v>4</v>
      </c>
      <c r="J66" s="85">
        <v>1</v>
      </c>
      <c r="K66" s="85">
        <v>2</v>
      </c>
      <c r="L66" s="85">
        <v>1</v>
      </c>
      <c r="M66" s="86" t="s">
        <v>64</v>
      </c>
      <c r="N66" s="92">
        <v>3</v>
      </c>
      <c r="O66" s="85">
        <v>1</v>
      </c>
      <c r="P66" s="85">
        <v>1</v>
      </c>
      <c r="Q66" s="85">
        <v>1</v>
      </c>
      <c r="R66" s="85">
        <v>2</v>
      </c>
      <c r="S66" s="85">
        <v>1</v>
      </c>
      <c r="T66" s="85">
        <v>2</v>
      </c>
      <c r="U66" s="85">
        <v>1</v>
      </c>
      <c r="V66" s="85">
        <v>1</v>
      </c>
      <c r="W66" s="85">
        <v>6</v>
      </c>
      <c r="X66" s="92">
        <v>6</v>
      </c>
      <c r="Y66" s="92">
        <v>3</v>
      </c>
      <c r="Z66" s="85">
        <v>4</v>
      </c>
      <c r="AA66" s="85">
        <v>3</v>
      </c>
      <c r="AB66" s="85">
        <v>6</v>
      </c>
      <c r="AC66" s="85">
        <v>6</v>
      </c>
      <c r="AD66" s="85"/>
      <c r="AE66" s="85">
        <v>6</v>
      </c>
      <c r="AF66" s="95" t="s">
        <v>383</v>
      </c>
      <c r="AG66" s="96" t="s">
        <v>367</v>
      </c>
      <c r="AH66" s="98" t="s">
        <v>406</v>
      </c>
      <c r="AI66" s="85" t="s">
        <v>58</v>
      </c>
      <c r="AJ66" s="14"/>
    </row>
    <row r="67" spans="1:36" ht="18.5" x14ac:dyDescent="0.75">
      <c r="A67" s="83">
        <v>63</v>
      </c>
      <c r="B67" s="83" t="s">
        <v>42</v>
      </c>
      <c r="C67" s="83" t="s">
        <v>43</v>
      </c>
      <c r="D67" s="83" t="s">
        <v>140</v>
      </c>
      <c r="E67" s="83" t="s">
        <v>491</v>
      </c>
      <c r="F67" s="85">
        <v>50995</v>
      </c>
      <c r="G67" s="93">
        <v>47260</v>
      </c>
      <c r="H67" s="84">
        <f ca="1">G67-$A$2</f>
        <v>1519</v>
      </c>
      <c r="I67" s="85">
        <v>4</v>
      </c>
      <c r="J67" s="85">
        <v>1</v>
      </c>
      <c r="K67" s="85">
        <v>2</v>
      </c>
      <c r="L67" s="85">
        <v>1</v>
      </c>
      <c r="M67" s="86" t="s">
        <v>141</v>
      </c>
      <c r="N67" s="92">
        <v>3</v>
      </c>
      <c r="O67" s="85"/>
      <c r="P67" s="85">
        <v>1</v>
      </c>
      <c r="Q67" s="85"/>
      <c r="R67" s="85">
        <v>1</v>
      </c>
      <c r="S67" s="85">
        <v>1</v>
      </c>
      <c r="T67" s="85"/>
      <c r="U67" s="85">
        <v>1</v>
      </c>
      <c r="V67" s="85"/>
      <c r="W67" s="85">
        <v>6</v>
      </c>
      <c r="X67" s="92">
        <v>6</v>
      </c>
      <c r="Y67" s="92">
        <v>3</v>
      </c>
      <c r="Z67" s="85">
        <v>3</v>
      </c>
      <c r="AA67" s="85">
        <v>3</v>
      </c>
      <c r="AB67" s="85">
        <v>6</v>
      </c>
      <c r="AC67" s="85">
        <v>6</v>
      </c>
      <c r="AD67" s="85">
        <v>5</v>
      </c>
      <c r="AE67" s="85">
        <v>6</v>
      </c>
      <c r="AF67" s="95" t="s">
        <v>383</v>
      </c>
      <c r="AG67" s="96" t="s">
        <v>367</v>
      </c>
      <c r="AH67" s="98" t="s">
        <v>772</v>
      </c>
      <c r="AI67" s="85" t="s">
        <v>80</v>
      </c>
      <c r="AJ67" s="14"/>
    </row>
    <row r="68" spans="1:36" ht="18.5" x14ac:dyDescent="0.75">
      <c r="A68" s="83">
        <v>64</v>
      </c>
      <c r="B68" s="83" t="s">
        <v>42</v>
      </c>
      <c r="C68" s="83" t="s">
        <v>43</v>
      </c>
      <c r="D68" s="83" t="s">
        <v>92</v>
      </c>
      <c r="E68" s="83" t="s">
        <v>584</v>
      </c>
      <c r="F68" s="85">
        <v>16313</v>
      </c>
      <c r="G68" s="93">
        <v>46029</v>
      </c>
      <c r="H68" s="84">
        <f ca="1">G68-$A$2</f>
        <v>288</v>
      </c>
      <c r="I68" s="85">
        <v>3</v>
      </c>
      <c r="J68" s="85">
        <v>1</v>
      </c>
      <c r="K68" s="94">
        <v>0</v>
      </c>
      <c r="L68" s="85">
        <v>1</v>
      </c>
      <c r="M68" s="86" t="s">
        <v>511</v>
      </c>
      <c r="N68" s="92">
        <v>3</v>
      </c>
      <c r="O68" s="85"/>
      <c r="P68" s="85">
        <v>1</v>
      </c>
      <c r="Q68" s="85"/>
      <c r="R68" s="85"/>
      <c r="S68" s="85">
        <v>1</v>
      </c>
      <c r="T68" s="85"/>
      <c r="U68" s="85"/>
      <c r="V68" s="85"/>
      <c r="W68" s="85">
        <v>6</v>
      </c>
      <c r="X68" s="92">
        <v>6</v>
      </c>
      <c r="Y68" s="92"/>
      <c r="Z68" s="85"/>
      <c r="AA68" s="85">
        <v>4</v>
      </c>
      <c r="AB68" s="85">
        <v>6</v>
      </c>
      <c r="AC68" s="85">
        <v>6</v>
      </c>
      <c r="AD68" s="85"/>
      <c r="AE68" s="85">
        <v>6</v>
      </c>
      <c r="AF68" s="95" t="s">
        <v>383</v>
      </c>
      <c r="AG68" s="96" t="s">
        <v>367</v>
      </c>
      <c r="AH68" s="98" t="s">
        <v>778</v>
      </c>
      <c r="AI68" s="85" t="s">
        <v>50</v>
      </c>
      <c r="AJ68" s="14"/>
    </row>
    <row r="69" spans="1:36" ht="18.5" x14ac:dyDescent="0.75">
      <c r="A69" s="83">
        <v>65</v>
      </c>
      <c r="B69" s="83" t="s">
        <v>42</v>
      </c>
      <c r="C69" s="83" t="s">
        <v>43</v>
      </c>
      <c r="D69" s="83" t="s">
        <v>92</v>
      </c>
      <c r="E69" s="83" t="s">
        <v>581</v>
      </c>
      <c r="F69" s="85">
        <v>46837</v>
      </c>
      <c r="G69" s="93">
        <v>46330</v>
      </c>
      <c r="H69" s="84">
        <f ca="1">G69-$A$2</f>
        <v>589</v>
      </c>
      <c r="I69" s="85">
        <v>4</v>
      </c>
      <c r="J69" s="85">
        <v>1</v>
      </c>
      <c r="K69" s="85">
        <v>3</v>
      </c>
      <c r="L69" s="85">
        <v>1</v>
      </c>
      <c r="M69" s="86" t="s">
        <v>105</v>
      </c>
      <c r="N69" s="92">
        <v>3</v>
      </c>
      <c r="O69" s="85"/>
      <c r="P69" s="85"/>
      <c r="Q69" s="85"/>
      <c r="R69" s="85"/>
      <c r="S69" s="85">
        <v>1</v>
      </c>
      <c r="T69" s="85"/>
      <c r="U69" s="85"/>
      <c r="V69" s="85"/>
      <c r="W69" s="85">
        <v>6</v>
      </c>
      <c r="X69" s="92">
        <v>6</v>
      </c>
      <c r="Y69" s="92">
        <v>5</v>
      </c>
      <c r="Z69" s="85"/>
      <c r="AA69" s="85"/>
      <c r="AB69" s="85">
        <v>5</v>
      </c>
      <c r="AC69" s="85">
        <v>6</v>
      </c>
      <c r="AD69" s="85"/>
      <c r="AE69" s="85">
        <v>6</v>
      </c>
      <c r="AF69" s="95" t="s">
        <v>383</v>
      </c>
      <c r="AG69" s="96" t="s">
        <v>367</v>
      </c>
      <c r="AH69" s="98" t="s">
        <v>404</v>
      </c>
      <c r="AI69" s="85" t="s">
        <v>58</v>
      </c>
      <c r="AJ69" s="14"/>
    </row>
    <row r="70" spans="1:36" ht="18.5" x14ac:dyDescent="0.75">
      <c r="A70" s="83">
        <v>66</v>
      </c>
      <c r="B70" s="83" t="s">
        <v>42</v>
      </c>
      <c r="C70" s="83" t="s">
        <v>43</v>
      </c>
      <c r="D70" s="83" t="s">
        <v>92</v>
      </c>
      <c r="E70" s="83" t="s">
        <v>585</v>
      </c>
      <c r="F70" s="85">
        <v>46837</v>
      </c>
      <c r="G70" s="93">
        <v>46330</v>
      </c>
      <c r="H70" s="84">
        <f ca="1">G70-$A$2</f>
        <v>589</v>
      </c>
      <c r="I70" s="85">
        <v>4</v>
      </c>
      <c r="J70" s="85">
        <v>1</v>
      </c>
      <c r="K70" s="85">
        <v>3</v>
      </c>
      <c r="L70" s="85">
        <v>1</v>
      </c>
      <c r="M70" s="86" t="s">
        <v>105</v>
      </c>
      <c r="N70" s="92">
        <v>3</v>
      </c>
      <c r="O70" s="85"/>
      <c r="P70" s="85"/>
      <c r="Q70" s="85"/>
      <c r="R70" s="85"/>
      <c r="S70" s="92">
        <v>1</v>
      </c>
      <c r="T70" s="85"/>
      <c r="U70" s="85"/>
      <c r="V70" s="85"/>
      <c r="W70" s="85">
        <v>6</v>
      </c>
      <c r="X70" s="92">
        <v>6</v>
      </c>
      <c r="Y70" s="92">
        <v>5</v>
      </c>
      <c r="Z70" s="85"/>
      <c r="AA70" s="85"/>
      <c r="AB70" s="85">
        <v>5</v>
      </c>
      <c r="AC70" s="85">
        <v>6</v>
      </c>
      <c r="AD70" s="85"/>
      <c r="AE70" s="85">
        <v>6</v>
      </c>
      <c r="AF70" s="95" t="s">
        <v>383</v>
      </c>
      <c r="AG70" s="96" t="s">
        <v>367</v>
      </c>
      <c r="AH70" s="98" t="s">
        <v>404</v>
      </c>
      <c r="AI70" s="85" t="s">
        <v>58</v>
      </c>
      <c r="AJ70" s="14"/>
    </row>
    <row r="71" spans="1:36" ht="18.5" x14ac:dyDescent="0.75">
      <c r="A71" s="83">
        <v>67</v>
      </c>
      <c r="B71" s="83" t="s">
        <v>42</v>
      </c>
      <c r="C71" s="83" t="s">
        <v>43</v>
      </c>
      <c r="D71" s="83" t="s">
        <v>92</v>
      </c>
      <c r="E71" s="83" t="s">
        <v>587</v>
      </c>
      <c r="F71" s="85">
        <v>46837</v>
      </c>
      <c r="G71" s="93">
        <v>46330</v>
      </c>
      <c r="H71" s="84">
        <f ca="1">G71-$A$2</f>
        <v>589</v>
      </c>
      <c r="I71" s="85">
        <v>4</v>
      </c>
      <c r="J71" s="85">
        <v>1</v>
      </c>
      <c r="K71" s="85">
        <v>3</v>
      </c>
      <c r="L71" s="85">
        <v>1</v>
      </c>
      <c r="M71" s="86" t="s">
        <v>105</v>
      </c>
      <c r="N71" s="92">
        <v>3</v>
      </c>
      <c r="O71" s="85"/>
      <c r="P71" s="85"/>
      <c r="Q71" s="85"/>
      <c r="R71" s="85"/>
      <c r="S71" s="92">
        <v>1</v>
      </c>
      <c r="T71" s="85"/>
      <c r="U71" s="85"/>
      <c r="V71" s="85"/>
      <c r="W71" s="85">
        <v>6</v>
      </c>
      <c r="X71" s="92">
        <v>6</v>
      </c>
      <c r="Y71" s="92">
        <v>5</v>
      </c>
      <c r="Z71" s="85"/>
      <c r="AA71" s="85"/>
      <c r="AB71" s="85">
        <v>5</v>
      </c>
      <c r="AC71" s="85">
        <v>6</v>
      </c>
      <c r="AD71" s="85"/>
      <c r="AE71" s="85">
        <v>6</v>
      </c>
      <c r="AF71" s="95" t="s">
        <v>383</v>
      </c>
      <c r="AG71" s="96" t="s">
        <v>367</v>
      </c>
      <c r="AH71" s="98" t="s">
        <v>404</v>
      </c>
      <c r="AI71" s="85" t="s">
        <v>58</v>
      </c>
      <c r="AJ71" s="14"/>
    </row>
    <row r="72" spans="1:36" ht="18.5" x14ac:dyDescent="0.75">
      <c r="A72" s="83">
        <v>68</v>
      </c>
      <c r="B72" s="83" t="s">
        <v>74</v>
      </c>
      <c r="C72" s="83" t="s">
        <v>51</v>
      </c>
      <c r="D72" s="83" t="s">
        <v>83</v>
      </c>
      <c r="E72" s="83" t="s">
        <v>603</v>
      </c>
      <c r="F72" s="85">
        <v>34569</v>
      </c>
      <c r="G72" s="93">
        <v>46835</v>
      </c>
      <c r="H72" s="84">
        <f ca="1">G72-$A$2</f>
        <v>1094</v>
      </c>
      <c r="I72" s="85">
        <v>4</v>
      </c>
      <c r="J72" s="85">
        <v>1</v>
      </c>
      <c r="K72" s="85">
        <v>4</v>
      </c>
      <c r="L72" s="85">
        <v>2</v>
      </c>
      <c r="M72" s="86" t="s">
        <v>117</v>
      </c>
      <c r="N72" s="92">
        <v>3</v>
      </c>
      <c r="O72" s="85"/>
      <c r="P72" s="85"/>
      <c r="Q72" s="85"/>
      <c r="R72" s="85"/>
      <c r="S72" s="92"/>
      <c r="T72" s="85"/>
      <c r="U72" s="85"/>
      <c r="V72" s="85"/>
      <c r="W72" s="85">
        <v>4</v>
      </c>
      <c r="X72" s="92">
        <v>6</v>
      </c>
      <c r="Y72" s="92">
        <v>4</v>
      </c>
      <c r="Z72" s="85"/>
      <c r="AA72" s="85"/>
      <c r="AB72" s="85"/>
      <c r="AC72" s="85"/>
      <c r="AD72" s="85"/>
      <c r="AE72" s="85"/>
      <c r="AF72" s="95" t="s">
        <v>383</v>
      </c>
      <c r="AG72" s="96" t="s">
        <v>125</v>
      </c>
      <c r="AH72" s="98" t="s">
        <v>779</v>
      </c>
      <c r="AI72" s="85" t="s">
        <v>50</v>
      </c>
      <c r="AJ72" s="14"/>
    </row>
    <row r="73" spans="1:36" ht="18.5" x14ac:dyDescent="0.75">
      <c r="A73" s="83">
        <v>69</v>
      </c>
      <c r="B73" s="83" t="s">
        <v>74</v>
      </c>
      <c r="C73" s="83" t="s">
        <v>51</v>
      </c>
      <c r="D73" s="83" t="s">
        <v>83</v>
      </c>
      <c r="E73" s="83" t="s">
        <v>604</v>
      </c>
      <c r="F73" s="85">
        <v>34569</v>
      </c>
      <c r="G73" s="93">
        <v>46835</v>
      </c>
      <c r="H73" s="84">
        <f ca="1">G73-$A$2</f>
        <v>1094</v>
      </c>
      <c r="I73" s="85">
        <v>4</v>
      </c>
      <c r="J73" s="85">
        <v>1</v>
      </c>
      <c r="K73" s="85">
        <v>4</v>
      </c>
      <c r="L73" s="85">
        <v>2</v>
      </c>
      <c r="M73" s="86" t="s">
        <v>117</v>
      </c>
      <c r="N73" s="92">
        <v>3</v>
      </c>
      <c r="O73" s="85"/>
      <c r="P73" s="85"/>
      <c r="Q73" s="85"/>
      <c r="R73" s="85"/>
      <c r="S73" s="92"/>
      <c r="T73" s="85"/>
      <c r="U73" s="85"/>
      <c r="V73" s="85"/>
      <c r="W73" s="85">
        <v>4</v>
      </c>
      <c r="X73" s="92">
        <v>6</v>
      </c>
      <c r="Y73" s="92">
        <v>4</v>
      </c>
      <c r="Z73" s="85"/>
      <c r="AA73" s="85"/>
      <c r="AB73" s="85"/>
      <c r="AC73" s="85"/>
      <c r="AD73" s="85"/>
      <c r="AE73" s="85"/>
      <c r="AF73" s="95" t="s">
        <v>383</v>
      </c>
      <c r="AG73" s="96" t="s">
        <v>125</v>
      </c>
      <c r="AH73" s="98" t="s">
        <v>779</v>
      </c>
      <c r="AI73" s="85" t="s">
        <v>50</v>
      </c>
      <c r="AJ73" s="14"/>
    </row>
    <row r="74" spans="1:36" ht="18.5" x14ac:dyDescent="0.75">
      <c r="A74" s="83">
        <v>70</v>
      </c>
      <c r="B74" s="83" t="s">
        <v>74</v>
      </c>
      <c r="C74" s="83" t="s">
        <v>51</v>
      </c>
      <c r="D74" s="83" t="s">
        <v>83</v>
      </c>
      <c r="E74" s="83" t="s">
        <v>605</v>
      </c>
      <c r="F74" s="85">
        <v>34569</v>
      </c>
      <c r="G74" s="93">
        <v>46835</v>
      </c>
      <c r="H74" s="84">
        <f ca="1">G74-$A$2</f>
        <v>1094</v>
      </c>
      <c r="I74" s="85">
        <v>4</v>
      </c>
      <c r="J74" s="85">
        <v>1</v>
      </c>
      <c r="K74" s="85">
        <v>4</v>
      </c>
      <c r="L74" s="85">
        <v>2</v>
      </c>
      <c r="M74" s="86" t="s">
        <v>117</v>
      </c>
      <c r="N74" s="85">
        <v>3</v>
      </c>
      <c r="O74" s="85"/>
      <c r="P74" s="85"/>
      <c r="Q74" s="85"/>
      <c r="R74" s="85"/>
      <c r="S74" s="85"/>
      <c r="T74" s="85"/>
      <c r="U74" s="85"/>
      <c r="V74" s="85"/>
      <c r="W74" s="85">
        <v>4</v>
      </c>
      <c r="X74" s="85">
        <v>6</v>
      </c>
      <c r="Y74" s="85">
        <v>4</v>
      </c>
      <c r="Z74" s="85"/>
      <c r="AA74" s="85"/>
      <c r="AB74" s="85"/>
      <c r="AC74" s="85"/>
      <c r="AD74" s="85"/>
      <c r="AE74" s="85"/>
      <c r="AF74" s="95" t="s">
        <v>383</v>
      </c>
      <c r="AG74" s="96" t="s">
        <v>125</v>
      </c>
      <c r="AH74" s="98" t="s">
        <v>779</v>
      </c>
      <c r="AI74" s="85" t="s">
        <v>50</v>
      </c>
      <c r="AJ74" s="14"/>
    </row>
    <row r="75" spans="1:36" ht="18.5" x14ac:dyDescent="0.75">
      <c r="A75" s="83">
        <v>71</v>
      </c>
      <c r="B75" s="83" t="s">
        <v>74</v>
      </c>
      <c r="C75" s="83" t="s">
        <v>51</v>
      </c>
      <c r="D75" s="83" t="s">
        <v>83</v>
      </c>
      <c r="E75" s="83" t="s">
        <v>606</v>
      </c>
      <c r="F75" s="85">
        <v>34569</v>
      </c>
      <c r="G75" s="93">
        <v>46835</v>
      </c>
      <c r="H75" s="84">
        <f ca="1">G75-$A$2</f>
        <v>1094</v>
      </c>
      <c r="I75" s="85">
        <v>4</v>
      </c>
      <c r="J75" s="85">
        <v>1</v>
      </c>
      <c r="K75" s="85">
        <v>4</v>
      </c>
      <c r="L75" s="85">
        <v>2</v>
      </c>
      <c r="M75" s="86" t="s">
        <v>117</v>
      </c>
      <c r="N75" s="85">
        <v>3</v>
      </c>
      <c r="O75" s="85"/>
      <c r="P75" s="85"/>
      <c r="Q75" s="85"/>
      <c r="R75" s="85"/>
      <c r="S75" s="85"/>
      <c r="T75" s="85"/>
      <c r="U75" s="85"/>
      <c r="V75" s="85"/>
      <c r="W75" s="92">
        <v>4</v>
      </c>
      <c r="X75" s="85">
        <v>6</v>
      </c>
      <c r="Y75" s="85">
        <v>4</v>
      </c>
      <c r="Z75" s="85"/>
      <c r="AA75" s="85"/>
      <c r="AB75" s="85"/>
      <c r="AC75" s="92"/>
      <c r="AD75" s="85"/>
      <c r="AE75" s="92"/>
      <c r="AF75" s="95" t="s">
        <v>383</v>
      </c>
      <c r="AG75" s="96" t="s">
        <v>125</v>
      </c>
      <c r="AH75" s="98" t="s">
        <v>779</v>
      </c>
      <c r="AI75" s="85" t="s">
        <v>50</v>
      </c>
      <c r="AJ75" s="14"/>
    </row>
    <row r="76" spans="1:36" ht="18.5" x14ac:dyDescent="0.75">
      <c r="A76" s="83">
        <v>72</v>
      </c>
      <c r="B76" s="83" t="s">
        <v>74</v>
      </c>
      <c r="C76" s="83" t="s">
        <v>51</v>
      </c>
      <c r="D76" s="83" t="s">
        <v>83</v>
      </c>
      <c r="E76" s="83" t="s">
        <v>607</v>
      </c>
      <c r="F76" s="85">
        <v>34569</v>
      </c>
      <c r="G76" s="93">
        <v>46835</v>
      </c>
      <c r="H76" s="84">
        <f ca="1">G76-$A$2</f>
        <v>1094</v>
      </c>
      <c r="I76" s="85">
        <v>4</v>
      </c>
      <c r="J76" s="85">
        <v>1</v>
      </c>
      <c r="K76" s="85">
        <v>4</v>
      </c>
      <c r="L76" s="85">
        <v>2</v>
      </c>
      <c r="M76" s="86" t="s">
        <v>117</v>
      </c>
      <c r="N76" s="92">
        <v>3</v>
      </c>
      <c r="O76" s="85"/>
      <c r="P76" s="85"/>
      <c r="Q76" s="85"/>
      <c r="R76" s="85"/>
      <c r="S76" s="85"/>
      <c r="T76" s="85"/>
      <c r="U76" s="85"/>
      <c r="V76" s="85"/>
      <c r="W76" s="85">
        <v>4</v>
      </c>
      <c r="X76" s="85">
        <v>6</v>
      </c>
      <c r="Y76" s="92">
        <v>4</v>
      </c>
      <c r="Z76" s="92"/>
      <c r="AA76" s="92"/>
      <c r="AB76" s="85"/>
      <c r="AC76" s="85"/>
      <c r="AD76" s="92"/>
      <c r="AE76" s="85"/>
      <c r="AF76" s="95" t="s">
        <v>383</v>
      </c>
      <c r="AG76" s="96" t="s">
        <v>125</v>
      </c>
      <c r="AH76" s="98" t="s">
        <v>779</v>
      </c>
      <c r="AI76" s="85" t="s">
        <v>50</v>
      </c>
      <c r="AJ76" s="14"/>
    </row>
    <row r="77" spans="1:36" ht="18.5" x14ac:dyDescent="0.75">
      <c r="A77" s="83">
        <v>73</v>
      </c>
      <c r="B77" s="83" t="s">
        <v>42</v>
      </c>
      <c r="C77" s="83" t="s">
        <v>43</v>
      </c>
      <c r="D77" s="83" t="s">
        <v>68</v>
      </c>
      <c r="E77" s="83" t="s">
        <v>568</v>
      </c>
      <c r="F77" s="85">
        <v>41474</v>
      </c>
      <c r="G77" s="93">
        <v>46191</v>
      </c>
      <c r="H77" s="84">
        <f ca="1">G77-$A$2</f>
        <v>450</v>
      </c>
      <c r="I77" s="85">
        <v>3</v>
      </c>
      <c r="J77" s="85">
        <v>1</v>
      </c>
      <c r="K77" s="85">
        <v>3</v>
      </c>
      <c r="L77" s="85">
        <v>1</v>
      </c>
      <c r="M77" s="86" t="s">
        <v>119</v>
      </c>
      <c r="N77" s="92">
        <v>3</v>
      </c>
      <c r="O77" s="92"/>
      <c r="P77" s="92"/>
      <c r="Q77" s="92"/>
      <c r="R77" s="92"/>
      <c r="S77" s="92"/>
      <c r="T77" s="92"/>
      <c r="U77" s="92"/>
      <c r="V77" s="92"/>
      <c r="W77" s="92">
        <v>4</v>
      </c>
      <c r="X77" s="92">
        <v>6</v>
      </c>
      <c r="Y77" s="92">
        <v>2</v>
      </c>
      <c r="Z77" s="92"/>
      <c r="AA77" s="92"/>
      <c r="AB77" s="92"/>
      <c r="AC77" s="92"/>
      <c r="AD77" s="92"/>
      <c r="AE77" s="92"/>
      <c r="AF77" s="95" t="s">
        <v>383</v>
      </c>
      <c r="AG77" s="96" t="s">
        <v>125</v>
      </c>
      <c r="AH77" s="98" t="s">
        <v>779</v>
      </c>
      <c r="AI77" s="85" t="s">
        <v>50</v>
      </c>
      <c r="AJ77" s="14"/>
    </row>
    <row r="78" spans="1:36" ht="18.5" x14ac:dyDescent="0.75">
      <c r="A78" s="83">
        <v>74</v>
      </c>
      <c r="B78" s="83" t="s">
        <v>42</v>
      </c>
      <c r="C78" s="83" t="s">
        <v>86</v>
      </c>
      <c r="D78" s="83" t="s">
        <v>151</v>
      </c>
      <c r="E78" s="83" t="s">
        <v>614</v>
      </c>
      <c r="F78" s="85">
        <v>50112</v>
      </c>
      <c r="G78" s="93">
        <v>47088</v>
      </c>
      <c r="H78" s="84">
        <f ca="1">G78-$A$2</f>
        <v>1347</v>
      </c>
      <c r="I78" s="85">
        <v>1</v>
      </c>
      <c r="J78" s="85">
        <v>1</v>
      </c>
      <c r="K78" s="85">
        <v>2</v>
      </c>
      <c r="L78" s="94">
        <v>0</v>
      </c>
      <c r="M78" s="86" t="s">
        <v>155</v>
      </c>
      <c r="N78" s="92">
        <v>3</v>
      </c>
      <c r="O78" s="92"/>
      <c r="P78" s="92"/>
      <c r="Q78" s="92"/>
      <c r="R78" s="92">
        <v>6</v>
      </c>
      <c r="S78" s="92">
        <v>2</v>
      </c>
      <c r="T78" s="92"/>
      <c r="U78" s="92"/>
      <c r="V78" s="92">
        <v>1</v>
      </c>
      <c r="W78" s="92">
        <v>6</v>
      </c>
      <c r="X78" s="92">
        <v>6</v>
      </c>
      <c r="Y78" s="92"/>
      <c r="Z78" s="92"/>
      <c r="AA78" s="92"/>
      <c r="AB78" s="92"/>
      <c r="AC78" s="92"/>
      <c r="AD78" s="92"/>
      <c r="AE78" s="92"/>
      <c r="AF78" s="95" t="s">
        <v>383</v>
      </c>
      <c r="AG78" s="96" t="s">
        <v>125</v>
      </c>
      <c r="AH78" s="98" t="s">
        <v>780</v>
      </c>
      <c r="AI78" s="85" t="s">
        <v>50</v>
      </c>
      <c r="AJ78" s="14"/>
    </row>
    <row r="79" spans="1:36" ht="18.5" x14ac:dyDescent="0.75">
      <c r="A79" s="83">
        <v>75</v>
      </c>
      <c r="B79" s="83" t="s">
        <v>42</v>
      </c>
      <c r="C79" s="83" t="s">
        <v>43</v>
      </c>
      <c r="D79" s="83" t="s">
        <v>90</v>
      </c>
      <c r="E79" s="83" t="s">
        <v>608</v>
      </c>
      <c r="F79" s="85">
        <v>40506</v>
      </c>
      <c r="G79" s="93">
        <v>46582</v>
      </c>
      <c r="H79" s="84">
        <f ca="1">G79-$A$2</f>
        <v>841</v>
      </c>
      <c r="I79" s="85">
        <v>4</v>
      </c>
      <c r="J79" s="85">
        <v>1</v>
      </c>
      <c r="K79" s="94">
        <v>0</v>
      </c>
      <c r="L79" s="85">
        <v>1</v>
      </c>
      <c r="M79" s="86" t="s">
        <v>515</v>
      </c>
      <c r="N79" s="92"/>
      <c r="O79" s="92"/>
      <c r="P79" s="92"/>
      <c r="Q79" s="92"/>
      <c r="R79" s="92"/>
      <c r="S79" s="92">
        <v>3</v>
      </c>
      <c r="T79" s="92"/>
      <c r="U79" s="92"/>
      <c r="V79" s="92"/>
      <c r="W79" s="92">
        <v>6</v>
      </c>
      <c r="X79" s="92">
        <v>6</v>
      </c>
      <c r="Y79" s="92"/>
      <c r="Z79" s="92"/>
      <c r="AA79" s="92"/>
      <c r="AB79" s="92"/>
      <c r="AC79" s="92"/>
      <c r="AD79" s="92"/>
      <c r="AE79" s="92"/>
      <c r="AF79" s="95" t="s">
        <v>383</v>
      </c>
      <c r="AG79" s="96" t="s">
        <v>125</v>
      </c>
      <c r="AH79" s="98" t="s">
        <v>781</v>
      </c>
      <c r="AI79" s="85" t="s">
        <v>50</v>
      </c>
      <c r="AJ79" s="14"/>
    </row>
    <row r="80" spans="1:36" ht="18.5" x14ac:dyDescent="0.75">
      <c r="A80" s="83">
        <v>76</v>
      </c>
      <c r="B80" s="83" t="s">
        <v>42</v>
      </c>
      <c r="C80" s="83" t="s">
        <v>43</v>
      </c>
      <c r="D80" s="83" t="s">
        <v>48</v>
      </c>
      <c r="E80" s="83" t="s">
        <v>595</v>
      </c>
      <c r="F80" s="85">
        <v>12598</v>
      </c>
      <c r="G80" s="93">
        <v>45956</v>
      </c>
      <c r="H80" s="84">
        <f ca="1">G80-$A$2</f>
        <v>215</v>
      </c>
      <c r="I80" s="85">
        <v>4</v>
      </c>
      <c r="J80" s="85">
        <v>1</v>
      </c>
      <c r="K80" s="94">
        <v>0</v>
      </c>
      <c r="L80" s="85">
        <v>1</v>
      </c>
      <c r="M80" s="86" t="s">
        <v>515</v>
      </c>
      <c r="N80" s="92">
        <v>4</v>
      </c>
      <c r="O80" s="92">
        <v>1</v>
      </c>
      <c r="P80" s="92"/>
      <c r="Q80" s="92"/>
      <c r="R80" s="92"/>
      <c r="S80" s="92">
        <v>2</v>
      </c>
      <c r="T80" s="92">
        <v>3</v>
      </c>
      <c r="U80" s="92">
        <v>2</v>
      </c>
      <c r="V80" s="92"/>
      <c r="W80" s="92">
        <v>4</v>
      </c>
      <c r="X80" s="92">
        <v>6</v>
      </c>
      <c r="Y80" s="92">
        <v>4</v>
      </c>
      <c r="Z80" s="92"/>
      <c r="AA80" s="92"/>
      <c r="AB80" s="92"/>
      <c r="AC80" s="92">
        <v>6</v>
      </c>
      <c r="AD80" s="92"/>
      <c r="AE80" s="92">
        <v>6</v>
      </c>
      <c r="AF80" s="95" t="s">
        <v>383</v>
      </c>
      <c r="AG80" s="96" t="s">
        <v>367</v>
      </c>
      <c r="AH80" s="98" t="s">
        <v>402</v>
      </c>
      <c r="AI80" s="85" t="s">
        <v>50</v>
      </c>
      <c r="AJ80" s="14"/>
    </row>
    <row r="81" spans="1:36" ht="18.5" x14ac:dyDescent="0.75">
      <c r="A81" s="83">
        <v>77</v>
      </c>
      <c r="B81" s="83" t="s">
        <v>42</v>
      </c>
      <c r="C81" s="83" t="s">
        <v>43</v>
      </c>
      <c r="D81" s="83" t="s">
        <v>48</v>
      </c>
      <c r="E81" s="83" t="s">
        <v>596</v>
      </c>
      <c r="F81" s="85">
        <v>12598</v>
      </c>
      <c r="G81" s="93">
        <v>45956</v>
      </c>
      <c r="H81" s="84">
        <f ca="1">G81-$A$2</f>
        <v>215</v>
      </c>
      <c r="I81" s="85">
        <v>4</v>
      </c>
      <c r="J81" s="85">
        <v>1</v>
      </c>
      <c r="K81" s="94">
        <v>0</v>
      </c>
      <c r="L81" s="85">
        <v>1</v>
      </c>
      <c r="M81" s="86" t="s">
        <v>515</v>
      </c>
      <c r="N81" s="92">
        <v>4</v>
      </c>
      <c r="O81" s="92">
        <v>1</v>
      </c>
      <c r="P81" s="92"/>
      <c r="Q81" s="92"/>
      <c r="R81" s="92"/>
      <c r="S81" s="92">
        <v>2</v>
      </c>
      <c r="T81" s="92">
        <v>3</v>
      </c>
      <c r="U81" s="92">
        <v>2</v>
      </c>
      <c r="V81" s="92"/>
      <c r="W81" s="92">
        <v>4</v>
      </c>
      <c r="X81" s="92">
        <v>6</v>
      </c>
      <c r="Y81" s="92">
        <v>4</v>
      </c>
      <c r="Z81" s="92"/>
      <c r="AA81" s="92"/>
      <c r="AB81" s="92"/>
      <c r="AC81" s="92">
        <v>6</v>
      </c>
      <c r="AD81" s="92"/>
      <c r="AE81" s="92">
        <v>6</v>
      </c>
      <c r="AF81" s="95" t="s">
        <v>383</v>
      </c>
      <c r="AG81" s="96" t="s">
        <v>367</v>
      </c>
      <c r="AH81" s="98" t="s">
        <v>402</v>
      </c>
      <c r="AI81" s="85" t="s">
        <v>50</v>
      </c>
      <c r="AJ81" s="14"/>
    </row>
    <row r="82" spans="1:36" ht="18.5" x14ac:dyDescent="0.75">
      <c r="A82" s="83">
        <v>78</v>
      </c>
      <c r="B82" s="83" t="s">
        <v>74</v>
      </c>
      <c r="C82" s="83" t="s">
        <v>51</v>
      </c>
      <c r="D82" s="83" t="s">
        <v>83</v>
      </c>
      <c r="E82" s="83" t="s">
        <v>597</v>
      </c>
      <c r="F82" s="85">
        <v>34568</v>
      </c>
      <c r="G82" s="93">
        <v>46835</v>
      </c>
      <c r="H82" s="84">
        <f ca="1">G82-$A$2</f>
        <v>1094</v>
      </c>
      <c r="I82" s="85">
        <v>3</v>
      </c>
      <c r="J82" s="85">
        <v>1</v>
      </c>
      <c r="K82" s="85">
        <v>3</v>
      </c>
      <c r="L82" s="85">
        <v>1</v>
      </c>
      <c r="M82" s="86" t="s">
        <v>119</v>
      </c>
      <c r="N82" s="92">
        <v>4</v>
      </c>
      <c r="O82" s="85"/>
      <c r="P82" s="85"/>
      <c r="Q82" s="85"/>
      <c r="R82" s="85"/>
      <c r="S82" s="85"/>
      <c r="T82" s="85"/>
      <c r="U82" s="85"/>
      <c r="V82" s="85"/>
      <c r="W82" s="85">
        <v>3</v>
      </c>
      <c r="X82" s="92">
        <v>6</v>
      </c>
      <c r="Y82" s="92">
        <v>4</v>
      </c>
      <c r="Z82" s="85"/>
      <c r="AA82" s="85"/>
      <c r="AB82" s="85"/>
      <c r="AC82" s="85"/>
      <c r="AD82" s="85"/>
      <c r="AE82" s="85"/>
      <c r="AF82" s="95" t="s">
        <v>383</v>
      </c>
      <c r="AG82" s="96" t="s">
        <v>125</v>
      </c>
      <c r="AH82" s="98" t="s">
        <v>394</v>
      </c>
      <c r="AI82" s="85" t="s">
        <v>50</v>
      </c>
      <c r="AJ82" s="14"/>
    </row>
    <row r="83" spans="1:36" ht="18.5" x14ac:dyDescent="0.75">
      <c r="A83" s="83">
        <v>79</v>
      </c>
      <c r="B83" s="83" t="s">
        <v>74</v>
      </c>
      <c r="C83" s="83" t="s">
        <v>51</v>
      </c>
      <c r="D83" s="83" t="s">
        <v>83</v>
      </c>
      <c r="E83" s="83" t="s">
        <v>598</v>
      </c>
      <c r="F83" s="85">
        <v>34568</v>
      </c>
      <c r="G83" s="93">
        <v>46835</v>
      </c>
      <c r="H83" s="84">
        <f ca="1">G83-$A$2</f>
        <v>1094</v>
      </c>
      <c r="I83" s="85">
        <v>3</v>
      </c>
      <c r="J83" s="85">
        <v>1</v>
      </c>
      <c r="K83" s="85">
        <v>3</v>
      </c>
      <c r="L83" s="85">
        <v>1</v>
      </c>
      <c r="M83" s="86" t="s">
        <v>119</v>
      </c>
      <c r="N83" s="92">
        <v>4</v>
      </c>
      <c r="O83" s="85"/>
      <c r="P83" s="85"/>
      <c r="Q83" s="85"/>
      <c r="R83" s="85"/>
      <c r="S83" s="85"/>
      <c r="T83" s="85"/>
      <c r="U83" s="85"/>
      <c r="V83" s="85"/>
      <c r="W83" s="85">
        <v>3</v>
      </c>
      <c r="X83" s="92">
        <v>6</v>
      </c>
      <c r="Y83" s="92">
        <v>4</v>
      </c>
      <c r="Z83" s="85"/>
      <c r="AA83" s="85"/>
      <c r="AB83" s="92"/>
      <c r="AC83" s="85"/>
      <c r="AD83" s="85"/>
      <c r="AE83" s="85"/>
      <c r="AF83" s="95" t="s">
        <v>383</v>
      </c>
      <c r="AG83" s="96" t="s">
        <v>125</v>
      </c>
      <c r="AH83" s="98" t="s">
        <v>394</v>
      </c>
      <c r="AI83" s="85" t="s">
        <v>50</v>
      </c>
      <c r="AJ83" s="14"/>
    </row>
    <row r="84" spans="1:36" ht="18.5" x14ac:dyDescent="0.75">
      <c r="A84" s="83">
        <v>80</v>
      </c>
      <c r="B84" s="83" t="s">
        <v>74</v>
      </c>
      <c r="C84" s="83" t="s">
        <v>51</v>
      </c>
      <c r="D84" s="83" t="s">
        <v>83</v>
      </c>
      <c r="E84" s="83" t="s">
        <v>599</v>
      </c>
      <c r="F84" s="85">
        <v>34568</v>
      </c>
      <c r="G84" s="93">
        <v>46835</v>
      </c>
      <c r="H84" s="84">
        <f ca="1">G84-$A$2</f>
        <v>1094</v>
      </c>
      <c r="I84" s="85">
        <v>3</v>
      </c>
      <c r="J84" s="85">
        <v>1</v>
      </c>
      <c r="K84" s="85">
        <v>3</v>
      </c>
      <c r="L84" s="85">
        <v>1</v>
      </c>
      <c r="M84" s="86" t="s">
        <v>119</v>
      </c>
      <c r="N84" s="92">
        <v>4</v>
      </c>
      <c r="O84" s="92"/>
      <c r="P84" s="92"/>
      <c r="Q84" s="92"/>
      <c r="R84" s="92"/>
      <c r="S84" s="92"/>
      <c r="T84" s="92"/>
      <c r="U84" s="92"/>
      <c r="V84" s="92"/>
      <c r="W84" s="92">
        <v>3</v>
      </c>
      <c r="X84" s="85">
        <v>6</v>
      </c>
      <c r="Y84" s="92">
        <v>4</v>
      </c>
      <c r="Z84" s="92"/>
      <c r="AA84" s="92"/>
      <c r="AB84" s="92"/>
      <c r="AC84" s="92"/>
      <c r="AD84" s="92"/>
      <c r="AE84" s="92"/>
      <c r="AF84" s="95" t="s">
        <v>383</v>
      </c>
      <c r="AG84" s="96" t="s">
        <v>125</v>
      </c>
      <c r="AH84" s="98" t="s">
        <v>394</v>
      </c>
      <c r="AI84" s="85" t="s">
        <v>50</v>
      </c>
      <c r="AJ84" s="14"/>
    </row>
    <row r="85" spans="1:36" ht="18.5" x14ac:dyDescent="0.75">
      <c r="A85" s="83">
        <v>81</v>
      </c>
      <c r="B85" s="83" t="s">
        <v>74</v>
      </c>
      <c r="C85" s="83" t="s">
        <v>51</v>
      </c>
      <c r="D85" s="83" t="s">
        <v>83</v>
      </c>
      <c r="E85" s="83" t="s">
        <v>600</v>
      </c>
      <c r="F85" s="85">
        <v>34568</v>
      </c>
      <c r="G85" s="93">
        <v>46835</v>
      </c>
      <c r="H85" s="84">
        <f ca="1">G85-$A$2</f>
        <v>1094</v>
      </c>
      <c r="I85" s="85">
        <v>3</v>
      </c>
      <c r="J85" s="85">
        <v>1</v>
      </c>
      <c r="K85" s="85">
        <v>3</v>
      </c>
      <c r="L85" s="85">
        <v>1</v>
      </c>
      <c r="M85" s="86" t="s">
        <v>119</v>
      </c>
      <c r="N85" s="92">
        <v>4</v>
      </c>
      <c r="O85" s="92"/>
      <c r="P85" s="92"/>
      <c r="Q85" s="92"/>
      <c r="R85" s="92"/>
      <c r="S85" s="92"/>
      <c r="T85" s="92"/>
      <c r="U85" s="92"/>
      <c r="V85" s="92"/>
      <c r="W85" s="92">
        <v>3</v>
      </c>
      <c r="X85" s="85">
        <v>6</v>
      </c>
      <c r="Y85" s="92">
        <v>4</v>
      </c>
      <c r="Z85" s="92"/>
      <c r="AA85" s="92"/>
      <c r="AB85" s="92"/>
      <c r="AC85" s="92"/>
      <c r="AD85" s="92"/>
      <c r="AE85" s="92"/>
      <c r="AF85" s="95" t="s">
        <v>383</v>
      </c>
      <c r="AG85" s="96" t="s">
        <v>125</v>
      </c>
      <c r="AH85" s="98" t="s">
        <v>394</v>
      </c>
      <c r="AI85" s="85" t="s">
        <v>50</v>
      </c>
      <c r="AJ85" s="14"/>
    </row>
    <row r="86" spans="1:36" ht="18.5" x14ac:dyDescent="0.75">
      <c r="A86" s="83">
        <v>82</v>
      </c>
      <c r="B86" s="83" t="s">
        <v>74</v>
      </c>
      <c r="C86" s="83" t="s">
        <v>51</v>
      </c>
      <c r="D86" s="83" t="s">
        <v>83</v>
      </c>
      <c r="E86" s="83" t="s">
        <v>601</v>
      </c>
      <c r="F86" s="85">
        <v>34568</v>
      </c>
      <c r="G86" s="93">
        <v>46835</v>
      </c>
      <c r="H86" s="84">
        <f ca="1">G86-$A$2</f>
        <v>1094</v>
      </c>
      <c r="I86" s="85">
        <v>3</v>
      </c>
      <c r="J86" s="85">
        <v>1</v>
      </c>
      <c r="K86" s="85">
        <v>3</v>
      </c>
      <c r="L86" s="85">
        <v>1</v>
      </c>
      <c r="M86" s="86" t="s">
        <v>119</v>
      </c>
      <c r="N86" s="92">
        <v>4</v>
      </c>
      <c r="O86" s="92"/>
      <c r="P86" s="92"/>
      <c r="Q86" s="92"/>
      <c r="R86" s="92"/>
      <c r="S86" s="92"/>
      <c r="T86" s="92"/>
      <c r="U86" s="92"/>
      <c r="V86" s="92"/>
      <c r="W86" s="92">
        <v>3</v>
      </c>
      <c r="X86" s="85">
        <v>6</v>
      </c>
      <c r="Y86" s="92">
        <v>4</v>
      </c>
      <c r="Z86" s="92"/>
      <c r="AA86" s="92"/>
      <c r="AB86" s="92"/>
      <c r="AC86" s="92"/>
      <c r="AD86" s="92"/>
      <c r="AE86" s="92"/>
      <c r="AF86" s="95" t="s">
        <v>383</v>
      </c>
      <c r="AG86" s="96" t="s">
        <v>125</v>
      </c>
      <c r="AH86" s="98" t="s">
        <v>394</v>
      </c>
      <c r="AI86" s="85" t="s">
        <v>50</v>
      </c>
      <c r="AJ86" s="14"/>
    </row>
    <row r="87" spans="1:36" ht="18.5" x14ac:dyDescent="0.75">
      <c r="A87" s="83">
        <v>83</v>
      </c>
      <c r="B87" s="83" t="s">
        <v>42</v>
      </c>
      <c r="C87" s="83" t="s">
        <v>51</v>
      </c>
      <c r="D87" s="83" t="s">
        <v>92</v>
      </c>
      <c r="E87" s="83" t="s">
        <v>619</v>
      </c>
      <c r="F87" s="85">
        <v>39925</v>
      </c>
      <c r="G87" s="93">
        <v>46271</v>
      </c>
      <c r="H87" s="84">
        <f ca="1">G87-$A$2</f>
        <v>530</v>
      </c>
      <c r="I87" s="85">
        <v>4</v>
      </c>
      <c r="J87" s="85">
        <v>1</v>
      </c>
      <c r="K87" s="85">
        <v>1</v>
      </c>
      <c r="L87" s="85">
        <v>1</v>
      </c>
      <c r="M87" s="86" t="s">
        <v>61</v>
      </c>
      <c r="N87" s="92">
        <v>4</v>
      </c>
      <c r="O87" s="92"/>
      <c r="P87" s="92"/>
      <c r="Q87" s="92"/>
      <c r="R87" s="92"/>
      <c r="S87" s="92"/>
      <c r="T87" s="92"/>
      <c r="U87" s="92"/>
      <c r="V87" s="92"/>
      <c r="W87" s="92">
        <v>6</v>
      </c>
      <c r="X87" s="85">
        <v>6</v>
      </c>
      <c r="Y87" s="92">
        <v>3</v>
      </c>
      <c r="Z87" s="92"/>
      <c r="AA87" s="92"/>
      <c r="AB87" s="92"/>
      <c r="AC87" s="92"/>
      <c r="AD87" s="92"/>
      <c r="AE87" s="92"/>
      <c r="AF87" s="95" t="s">
        <v>383</v>
      </c>
      <c r="AG87" s="96" t="s">
        <v>125</v>
      </c>
      <c r="AH87" s="98" t="s">
        <v>394</v>
      </c>
      <c r="AI87" s="85" t="s">
        <v>50</v>
      </c>
      <c r="AJ87" s="14"/>
    </row>
    <row r="88" spans="1:36" ht="18.5" x14ac:dyDescent="0.75">
      <c r="A88" s="83">
        <v>84</v>
      </c>
      <c r="B88" s="83" t="s">
        <v>42</v>
      </c>
      <c r="C88" s="83" t="s">
        <v>43</v>
      </c>
      <c r="D88" s="83" t="s">
        <v>90</v>
      </c>
      <c r="E88" s="83" t="s">
        <v>620</v>
      </c>
      <c r="F88" s="85">
        <v>33333</v>
      </c>
      <c r="G88" s="93">
        <v>46958</v>
      </c>
      <c r="H88" s="84">
        <f ca="1">G88-$A$2</f>
        <v>1217</v>
      </c>
      <c r="I88" s="85">
        <v>1</v>
      </c>
      <c r="J88" s="85">
        <v>1</v>
      </c>
      <c r="K88" s="85">
        <v>1</v>
      </c>
      <c r="L88" s="94">
        <v>0</v>
      </c>
      <c r="M88" s="86" t="s">
        <v>259</v>
      </c>
      <c r="N88" s="85"/>
      <c r="O88" s="85"/>
      <c r="P88" s="85"/>
      <c r="Q88" s="85"/>
      <c r="R88" s="85"/>
      <c r="S88" s="85"/>
      <c r="T88" s="85"/>
      <c r="U88" s="85"/>
      <c r="V88" s="85"/>
      <c r="W88" s="85">
        <v>4</v>
      </c>
      <c r="X88" s="85">
        <v>6</v>
      </c>
      <c r="Y88" s="92">
        <v>5</v>
      </c>
      <c r="Z88" s="85"/>
      <c r="AA88" s="85">
        <v>4</v>
      </c>
      <c r="AB88" s="85">
        <v>6</v>
      </c>
      <c r="AC88" s="85">
        <v>6</v>
      </c>
      <c r="AD88" s="85"/>
      <c r="AE88" s="85">
        <v>6</v>
      </c>
      <c r="AF88" s="95" t="s">
        <v>383</v>
      </c>
      <c r="AG88" s="96" t="s">
        <v>367</v>
      </c>
      <c r="AH88" s="98" t="s">
        <v>387</v>
      </c>
      <c r="AI88" s="85" t="s">
        <v>58</v>
      </c>
      <c r="AJ88" s="14"/>
    </row>
    <row r="89" spans="1:36" ht="18.5" x14ac:dyDescent="0.75">
      <c r="A89" s="83">
        <v>85</v>
      </c>
      <c r="B89" s="83" t="s">
        <v>42</v>
      </c>
      <c r="C89" s="83" t="s">
        <v>43</v>
      </c>
      <c r="D89" s="83" t="s">
        <v>55</v>
      </c>
      <c r="E89" s="83" t="s">
        <v>588</v>
      </c>
      <c r="F89" s="85">
        <v>12254</v>
      </c>
      <c r="G89" s="93">
        <v>45810</v>
      </c>
      <c r="H89" s="84">
        <f ca="1">G89-$A$2</f>
        <v>69</v>
      </c>
      <c r="I89" s="85">
        <v>4</v>
      </c>
      <c r="J89" s="85">
        <v>1</v>
      </c>
      <c r="K89" s="94">
        <v>0</v>
      </c>
      <c r="L89" s="85">
        <v>2</v>
      </c>
      <c r="M89" s="86" t="s">
        <v>514</v>
      </c>
      <c r="N89" s="85">
        <v>5</v>
      </c>
      <c r="O89" s="92">
        <v>5</v>
      </c>
      <c r="P89" s="92"/>
      <c r="Q89" s="92">
        <v>1</v>
      </c>
      <c r="R89" s="92">
        <v>2</v>
      </c>
      <c r="S89" s="92">
        <v>3</v>
      </c>
      <c r="T89" s="92">
        <v>3</v>
      </c>
      <c r="U89" s="92">
        <v>1</v>
      </c>
      <c r="V89" s="92">
        <v>2</v>
      </c>
      <c r="W89" s="92">
        <v>3</v>
      </c>
      <c r="X89" s="85">
        <v>6</v>
      </c>
      <c r="Y89" s="85">
        <v>5</v>
      </c>
      <c r="Z89" s="92">
        <v>4</v>
      </c>
      <c r="AA89" s="92">
        <v>5</v>
      </c>
      <c r="AB89" s="92">
        <v>6</v>
      </c>
      <c r="AC89" s="92">
        <v>6</v>
      </c>
      <c r="AD89" s="92">
        <v>6</v>
      </c>
      <c r="AE89" s="92">
        <v>6</v>
      </c>
      <c r="AF89" s="95" t="s">
        <v>383</v>
      </c>
      <c r="AG89" s="96" t="s">
        <v>367</v>
      </c>
      <c r="AH89" s="98" t="s">
        <v>403</v>
      </c>
      <c r="AI89" s="85" t="s">
        <v>50</v>
      </c>
      <c r="AJ89" s="14"/>
    </row>
    <row r="90" spans="1:36" ht="18.5" x14ac:dyDescent="0.75">
      <c r="A90" s="83">
        <v>86</v>
      </c>
      <c r="B90" s="83" t="s">
        <v>42</v>
      </c>
      <c r="C90" s="83" t="s">
        <v>51</v>
      </c>
      <c r="D90" s="83" t="s">
        <v>83</v>
      </c>
      <c r="E90" s="83" t="s">
        <v>624</v>
      </c>
      <c r="F90" s="85">
        <v>36418</v>
      </c>
      <c r="G90" s="93">
        <v>45809</v>
      </c>
      <c r="H90" s="84">
        <f ca="1">G90-$A$2</f>
        <v>68</v>
      </c>
      <c r="I90" s="85">
        <v>3</v>
      </c>
      <c r="J90" s="85">
        <v>1</v>
      </c>
      <c r="K90" s="85">
        <v>1</v>
      </c>
      <c r="L90" s="85">
        <v>1</v>
      </c>
      <c r="M90" s="86" t="s">
        <v>128</v>
      </c>
      <c r="N90" s="85"/>
      <c r="O90" s="92"/>
      <c r="P90" s="92"/>
      <c r="Q90" s="92"/>
      <c r="R90" s="92"/>
      <c r="S90" s="92"/>
      <c r="T90" s="92"/>
      <c r="U90" s="92"/>
      <c r="V90" s="92"/>
      <c r="W90" s="92"/>
      <c r="X90" s="85"/>
      <c r="Y90" s="85"/>
      <c r="Z90" s="92"/>
      <c r="AA90" s="92"/>
      <c r="AB90" s="92">
        <v>6</v>
      </c>
      <c r="AC90" s="92"/>
      <c r="AD90" s="92"/>
      <c r="AE90" s="92"/>
      <c r="AF90" s="95" t="s">
        <v>383</v>
      </c>
      <c r="AG90" s="96" t="s">
        <v>101</v>
      </c>
      <c r="AH90" s="98" t="s">
        <v>379</v>
      </c>
      <c r="AI90" s="85" t="s">
        <v>50</v>
      </c>
      <c r="AJ90" s="14"/>
    </row>
    <row r="91" spans="1:36" ht="18.5" x14ac:dyDescent="0.75">
      <c r="A91" s="83">
        <v>87</v>
      </c>
      <c r="B91" s="83" t="s">
        <v>74</v>
      </c>
      <c r="C91" s="83" t="s">
        <v>43</v>
      </c>
      <c r="D91" s="83" t="s">
        <v>75</v>
      </c>
      <c r="E91" s="83" t="s">
        <v>602</v>
      </c>
      <c r="F91" s="85">
        <v>3185</v>
      </c>
      <c r="G91" s="93">
        <v>47322</v>
      </c>
      <c r="H91" s="84">
        <f ca="1">G91-$A$2</f>
        <v>1581</v>
      </c>
      <c r="I91" s="85">
        <v>4</v>
      </c>
      <c r="J91" s="85">
        <v>1</v>
      </c>
      <c r="K91" s="85">
        <v>2</v>
      </c>
      <c r="L91" s="85">
        <v>2</v>
      </c>
      <c r="M91" s="86" t="s">
        <v>79</v>
      </c>
      <c r="N91" s="85"/>
      <c r="O91" s="92"/>
      <c r="P91" s="92"/>
      <c r="Q91" s="92"/>
      <c r="R91" s="92"/>
      <c r="S91" s="92"/>
      <c r="T91" s="92"/>
      <c r="U91" s="92"/>
      <c r="V91" s="92"/>
      <c r="W91" s="92"/>
      <c r="X91" s="85">
        <v>6</v>
      </c>
      <c r="Y91" s="85">
        <v>4</v>
      </c>
      <c r="Z91" s="92">
        <v>6</v>
      </c>
      <c r="AA91" s="92"/>
      <c r="AB91" s="92"/>
      <c r="AC91" s="92"/>
      <c r="AD91" s="92"/>
      <c r="AE91" s="92"/>
      <c r="AF91" s="95" t="s">
        <v>383</v>
      </c>
      <c r="AG91" s="96" t="s">
        <v>125</v>
      </c>
      <c r="AH91" s="98" t="s">
        <v>386</v>
      </c>
      <c r="AI91" s="85" t="s">
        <v>58</v>
      </c>
      <c r="AJ91" s="14"/>
    </row>
    <row r="92" spans="1:36" ht="18.5" x14ac:dyDescent="0.75">
      <c r="A92" s="83">
        <v>88</v>
      </c>
      <c r="B92" s="83" t="s">
        <v>74</v>
      </c>
      <c r="C92" s="83" t="s">
        <v>43</v>
      </c>
      <c r="D92" s="83" t="s">
        <v>75</v>
      </c>
      <c r="E92" s="83" t="s">
        <v>521</v>
      </c>
      <c r="F92" s="85">
        <v>3185</v>
      </c>
      <c r="G92" s="93">
        <v>47322</v>
      </c>
      <c r="H92" s="84">
        <f ca="1">G92-$A$2</f>
        <v>1581</v>
      </c>
      <c r="I92" s="85">
        <v>4</v>
      </c>
      <c r="J92" s="85">
        <v>1</v>
      </c>
      <c r="K92" s="85">
        <v>2</v>
      </c>
      <c r="L92" s="85">
        <v>2</v>
      </c>
      <c r="M92" s="86" t="s">
        <v>79</v>
      </c>
      <c r="N92" s="85"/>
      <c r="O92" s="92"/>
      <c r="P92" s="92"/>
      <c r="Q92" s="92"/>
      <c r="R92" s="92"/>
      <c r="S92" s="92"/>
      <c r="T92" s="92"/>
      <c r="U92" s="92"/>
      <c r="V92" s="92"/>
      <c r="W92" s="92"/>
      <c r="X92" s="85">
        <v>6</v>
      </c>
      <c r="Y92" s="85">
        <v>4</v>
      </c>
      <c r="Z92" s="92">
        <v>6</v>
      </c>
      <c r="AA92" s="92"/>
      <c r="AB92" s="92"/>
      <c r="AC92" s="92"/>
      <c r="AD92" s="92"/>
      <c r="AE92" s="92"/>
      <c r="AF92" s="95" t="s">
        <v>383</v>
      </c>
      <c r="AG92" s="96" t="s">
        <v>125</v>
      </c>
      <c r="AH92" s="98" t="s">
        <v>386</v>
      </c>
      <c r="AI92" s="85" t="s">
        <v>58</v>
      </c>
      <c r="AJ92" s="14"/>
    </row>
    <row r="93" spans="1:36" ht="18.5" x14ac:dyDescent="0.75">
      <c r="A93" s="83">
        <v>89</v>
      </c>
      <c r="B93" s="83" t="s">
        <v>74</v>
      </c>
      <c r="C93" s="83" t="s">
        <v>43</v>
      </c>
      <c r="D93" s="83" t="s">
        <v>75</v>
      </c>
      <c r="E93" s="83" t="s">
        <v>522</v>
      </c>
      <c r="F93" s="85">
        <v>3185</v>
      </c>
      <c r="G93" s="93">
        <v>47322</v>
      </c>
      <c r="H93" s="84">
        <f ca="1">G93-$A$2</f>
        <v>1581</v>
      </c>
      <c r="I93" s="85">
        <v>4</v>
      </c>
      <c r="J93" s="85">
        <v>1</v>
      </c>
      <c r="K93" s="85">
        <v>2</v>
      </c>
      <c r="L93" s="85">
        <v>2</v>
      </c>
      <c r="M93" s="86" t="s">
        <v>79</v>
      </c>
      <c r="N93" s="85"/>
      <c r="O93" s="92"/>
      <c r="P93" s="92"/>
      <c r="Q93" s="92"/>
      <c r="R93" s="92"/>
      <c r="S93" s="92"/>
      <c r="T93" s="92"/>
      <c r="U93" s="92"/>
      <c r="V93" s="92"/>
      <c r="W93" s="92"/>
      <c r="X93" s="85">
        <v>6</v>
      </c>
      <c r="Y93" s="85">
        <v>4</v>
      </c>
      <c r="Z93" s="92">
        <v>6</v>
      </c>
      <c r="AA93" s="92"/>
      <c r="AB93" s="92"/>
      <c r="AC93" s="92"/>
      <c r="AD93" s="92"/>
      <c r="AE93" s="92"/>
      <c r="AF93" s="95" t="s">
        <v>383</v>
      </c>
      <c r="AG93" s="96" t="s">
        <v>125</v>
      </c>
      <c r="AH93" s="98" t="s">
        <v>386</v>
      </c>
      <c r="AI93" s="85" t="s">
        <v>58</v>
      </c>
      <c r="AJ93" s="14"/>
    </row>
    <row r="94" spans="1:36" ht="18.5" x14ac:dyDescent="0.75">
      <c r="A94" s="83">
        <v>90</v>
      </c>
      <c r="B94" s="83" t="s">
        <v>74</v>
      </c>
      <c r="C94" s="83" t="s">
        <v>43</v>
      </c>
      <c r="D94" s="83" t="s">
        <v>75</v>
      </c>
      <c r="E94" s="83" t="s">
        <v>523</v>
      </c>
      <c r="F94" s="85">
        <v>3185</v>
      </c>
      <c r="G94" s="93">
        <v>47322</v>
      </c>
      <c r="H94" s="84">
        <f ca="1">G94-$A$2</f>
        <v>1581</v>
      </c>
      <c r="I94" s="85">
        <v>4</v>
      </c>
      <c r="J94" s="85">
        <v>1</v>
      </c>
      <c r="K94" s="85">
        <v>2</v>
      </c>
      <c r="L94" s="85">
        <v>2</v>
      </c>
      <c r="M94" s="86" t="s">
        <v>79</v>
      </c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>
        <v>6</v>
      </c>
      <c r="Y94" s="85">
        <v>4</v>
      </c>
      <c r="Z94" s="85">
        <v>6</v>
      </c>
      <c r="AA94" s="85"/>
      <c r="AB94" s="85"/>
      <c r="AC94" s="85"/>
      <c r="AD94" s="85"/>
      <c r="AE94" s="85"/>
      <c r="AF94" s="95" t="s">
        <v>383</v>
      </c>
      <c r="AG94" s="96" t="s">
        <v>125</v>
      </c>
      <c r="AH94" s="98" t="s">
        <v>386</v>
      </c>
      <c r="AI94" s="85" t="s">
        <v>58</v>
      </c>
      <c r="AJ94" s="14"/>
    </row>
    <row r="95" spans="1:36" ht="18.5" x14ac:dyDescent="0.75">
      <c r="A95" s="83">
        <v>91</v>
      </c>
      <c r="B95" s="83" t="s">
        <v>74</v>
      </c>
      <c r="C95" s="83" t="s">
        <v>43</v>
      </c>
      <c r="D95" s="83" t="s">
        <v>75</v>
      </c>
      <c r="E95" s="83" t="s">
        <v>524</v>
      </c>
      <c r="F95" s="85">
        <v>1171</v>
      </c>
      <c r="G95" s="93">
        <v>47322</v>
      </c>
      <c r="H95" s="84">
        <f ca="1">G95-$A$2</f>
        <v>1581</v>
      </c>
      <c r="I95" s="85">
        <v>4</v>
      </c>
      <c r="J95" s="85">
        <v>1</v>
      </c>
      <c r="K95" s="85">
        <v>2</v>
      </c>
      <c r="L95" s="85">
        <v>4</v>
      </c>
      <c r="M95" s="86" t="s">
        <v>78</v>
      </c>
      <c r="N95" s="85"/>
      <c r="O95" s="85"/>
      <c r="P95" s="85"/>
      <c r="Q95" s="85"/>
      <c r="R95" s="85"/>
      <c r="S95" s="92"/>
      <c r="T95" s="85"/>
      <c r="U95" s="85"/>
      <c r="V95" s="85"/>
      <c r="W95" s="92"/>
      <c r="X95" s="85">
        <v>6</v>
      </c>
      <c r="Y95" s="85">
        <v>4</v>
      </c>
      <c r="Z95" s="85">
        <v>6</v>
      </c>
      <c r="AA95" s="85"/>
      <c r="AB95" s="85"/>
      <c r="AC95" s="85"/>
      <c r="AD95" s="85"/>
      <c r="AE95" s="85"/>
      <c r="AF95" s="95" t="s">
        <v>383</v>
      </c>
      <c r="AG95" s="96" t="s">
        <v>125</v>
      </c>
      <c r="AH95" s="98" t="s">
        <v>386</v>
      </c>
      <c r="AI95" s="85" t="s">
        <v>50</v>
      </c>
      <c r="AJ95" s="14"/>
    </row>
    <row r="96" spans="1:36" ht="18.5" x14ac:dyDescent="0.75">
      <c r="A96" s="83">
        <v>92</v>
      </c>
      <c r="B96" s="83" t="s">
        <v>74</v>
      </c>
      <c r="C96" s="83" t="s">
        <v>43</v>
      </c>
      <c r="D96" s="83" t="s">
        <v>75</v>
      </c>
      <c r="E96" s="83" t="s">
        <v>525</v>
      </c>
      <c r="F96" s="85">
        <v>1171</v>
      </c>
      <c r="G96" s="93">
        <v>47322</v>
      </c>
      <c r="H96" s="84">
        <f ca="1">G96-$A$2</f>
        <v>1581</v>
      </c>
      <c r="I96" s="85">
        <v>4</v>
      </c>
      <c r="J96" s="85">
        <v>1</v>
      </c>
      <c r="K96" s="85">
        <v>2</v>
      </c>
      <c r="L96" s="85">
        <v>4</v>
      </c>
      <c r="M96" s="86" t="s">
        <v>78</v>
      </c>
      <c r="N96" s="85"/>
      <c r="O96" s="85"/>
      <c r="P96" s="85"/>
      <c r="Q96" s="85"/>
      <c r="R96" s="85"/>
      <c r="S96" s="92"/>
      <c r="T96" s="85"/>
      <c r="U96" s="85"/>
      <c r="V96" s="85"/>
      <c r="W96" s="92"/>
      <c r="X96" s="85">
        <v>6</v>
      </c>
      <c r="Y96" s="85">
        <v>4</v>
      </c>
      <c r="Z96" s="85">
        <v>6</v>
      </c>
      <c r="AA96" s="85"/>
      <c r="AB96" s="85"/>
      <c r="AC96" s="85"/>
      <c r="AD96" s="85"/>
      <c r="AE96" s="85"/>
      <c r="AF96" s="95" t="s">
        <v>383</v>
      </c>
      <c r="AG96" s="96" t="s">
        <v>125</v>
      </c>
      <c r="AH96" s="98" t="s">
        <v>386</v>
      </c>
      <c r="AI96" s="85" t="s">
        <v>50</v>
      </c>
      <c r="AJ96" s="14"/>
    </row>
    <row r="97" spans="1:36" ht="18.5" x14ac:dyDescent="0.75">
      <c r="A97" s="83">
        <v>93</v>
      </c>
      <c r="B97" s="83" t="s">
        <v>74</v>
      </c>
      <c r="C97" s="83" t="s">
        <v>43</v>
      </c>
      <c r="D97" s="83" t="s">
        <v>75</v>
      </c>
      <c r="E97" s="83" t="s">
        <v>526</v>
      </c>
      <c r="F97" s="85">
        <v>1171</v>
      </c>
      <c r="G97" s="93">
        <v>47322</v>
      </c>
      <c r="H97" s="84">
        <f ca="1">G97-$A$2</f>
        <v>1581</v>
      </c>
      <c r="I97" s="85">
        <v>4</v>
      </c>
      <c r="J97" s="85">
        <v>1</v>
      </c>
      <c r="K97" s="85">
        <v>2</v>
      </c>
      <c r="L97" s="85">
        <v>4</v>
      </c>
      <c r="M97" s="86" t="s">
        <v>78</v>
      </c>
      <c r="N97" s="85"/>
      <c r="O97" s="85"/>
      <c r="P97" s="85"/>
      <c r="Q97" s="85"/>
      <c r="R97" s="85"/>
      <c r="S97" s="92"/>
      <c r="T97" s="85"/>
      <c r="U97" s="85"/>
      <c r="V97" s="85"/>
      <c r="W97" s="92"/>
      <c r="X97" s="85">
        <v>6</v>
      </c>
      <c r="Y97" s="85">
        <v>4</v>
      </c>
      <c r="Z97" s="85">
        <v>6</v>
      </c>
      <c r="AA97" s="85"/>
      <c r="AB97" s="85"/>
      <c r="AC97" s="85"/>
      <c r="AD97" s="85"/>
      <c r="AE97" s="85"/>
      <c r="AF97" s="95" t="s">
        <v>383</v>
      </c>
      <c r="AG97" s="96" t="s">
        <v>125</v>
      </c>
      <c r="AH97" s="98" t="s">
        <v>386</v>
      </c>
      <c r="AI97" s="85" t="s">
        <v>50</v>
      </c>
      <c r="AJ97" s="14"/>
    </row>
    <row r="98" spans="1:36" ht="18.5" x14ac:dyDescent="0.75">
      <c r="A98" s="83">
        <v>94</v>
      </c>
      <c r="B98" s="83" t="s">
        <v>74</v>
      </c>
      <c r="C98" s="83" t="s">
        <v>43</v>
      </c>
      <c r="D98" s="83" t="s">
        <v>75</v>
      </c>
      <c r="E98" s="83" t="s">
        <v>527</v>
      </c>
      <c r="F98" s="85">
        <v>1171</v>
      </c>
      <c r="G98" s="93">
        <v>47322</v>
      </c>
      <c r="H98" s="84">
        <f ca="1">G98-$A$2</f>
        <v>1581</v>
      </c>
      <c r="I98" s="85">
        <v>4</v>
      </c>
      <c r="J98" s="85">
        <v>1</v>
      </c>
      <c r="K98" s="85">
        <v>2</v>
      </c>
      <c r="L98" s="85">
        <v>4</v>
      </c>
      <c r="M98" s="86" t="s">
        <v>78</v>
      </c>
      <c r="N98" s="85"/>
      <c r="O98" s="85"/>
      <c r="P98" s="85"/>
      <c r="Q98" s="85"/>
      <c r="R98" s="85"/>
      <c r="S98" s="92"/>
      <c r="T98" s="85"/>
      <c r="U98" s="85"/>
      <c r="V98" s="85"/>
      <c r="W98" s="92"/>
      <c r="X98" s="85">
        <v>6</v>
      </c>
      <c r="Y98" s="85">
        <v>4</v>
      </c>
      <c r="Z98" s="85">
        <v>6</v>
      </c>
      <c r="AA98" s="85"/>
      <c r="AB98" s="85"/>
      <c r="AC98" s="85"/>
      <c r="AD98" s="85"/>
      <c r="AE98" s="85"/>
      <c r="AF98" s="95" t="s">
        <v>383</v>
      </c>
      <c r="AG98" s="96" t="s">
        <v>125</v>
      </c>
      <c r="AH98" s="98" t="s">
        <v>386</v>
      </c>
      <c r="AI98" s="85" t="s">
        <v>50</v>
      </c>
      <c r="AJ98" s="14"/>
    </row>
    <row r="99" spans="1:36" ht="18.5" x14ac:dyDescent="0.75">
      <c r="A99" s="83">
        <v>95</v>
      </c>
      <c r="B99" s="83" t="s">
        <v>74</v>
      </c>
      <c r="C99" s="83" t="s">
        <v>43</v>
      </c>
      <c r="D99" s="83" t="s">
        <v>75</v>
      </c>
      <c r="E99" s="83" t="s">
        <v>609</v>
      </c>
      <c r="F99" s="85">
        <v>1171</v>
      </c>
      <c r="G99" s="93">
        <v>47322</v>
      </c>
      <c r="H99" s="84">
        <f ca="1">G99-$A$2</f>
        <v>1581</v>
      </c>
      <c r="I99" s="85">
        <v>4</v>
      </c>
      <c r="J99" s="85">
        <v>1</v>
      </c>
      <c r="K99" s="85">
        <v>2</v>
      </c>
      <c r="L99" s="85">
        <v>4</v>
      </c>
      <c r="M99" s="86" t="s">
        <v>78</v>
      </c>
      <c r="N99" s="85"/>
      <c r="O99" s="85"/>
      <c r="P99" s="85"/>
      <c r="Q99" s="85"/>
      <c r="R99" s="85"/>
      <c r="S99" s="92"/>
      <c r="T99" s="85"/>
      <c r="U99" s="85"/>
      <c r="V99" s="85"/>
      <c r="W99" s="92"/>
      <c r="X99" s="85">
        <v>6</v>
      </c>
      <c r="Y99" s="85">
        <v>4</v>
      </c>
      <c r="Z99" s="85">
        <v>6</v>
      </c>
      <c r="AA99" s="85"/>
      <c r="AB99" s="85"/>
      <c r="AC99" s="85"/>
      <c r="AD99" s="85"/>
      <c r="AE99" s="85"/>
      <c r="AF99" s="95" t="s">
        <v>383</v>
      </c>
      <c r="AG99" s="96" t="s">
        <v>125</v>
      </c>
      <c r="AH99" s="98" t="s">
        <v>386</v>
      </c>
      <c r="AI99" s="85" t="s">
        <v>50</v>
      </c>
      <c r="AJ99" s="14"/>
    </row>
    <row r="100" spans="1:36" ht="18.5" x14ac:dyDescent="0.75">
      <c r="A100" s="83">
        <v>96</v>
      </c>
      <c r="B100" s="83" t="s">
        <v>74</v>
      </c>
      <c r="C100" s="83" t="s">
        <v>43</v>
      </c>
      <c r="D100" s="83" t="s">
        <v>75</v>
      </c>
      <c r="E100" s="83" t="s">
        <v>610</v>
      </c>
      <c r="F100" s="85">
        <v>1171</v>
      </c>
      <c r="G100" s="93">
        <v>47322</v>
      </c>
      <c r="H100" s="84">
        <f ca="1">G100-$A$2</f>
        <v>1581</v>
      </c>
      <c r="I100" s="85">
        <v>4</v>
      </c>
      <c r="J100" s="85">
        <v>1</v>
      </c>
      <c r="K100" s="85">
        <v>2</v>
      </c>
      <c r="L100" s="85">
        <v>4</v>
      </c>
      <c r="M100" s="86" t="s">
        <v>78</v>
      </c>
      <c r="N100" s="85"/>
      <c r="O100" s="85"/>
      <c r="P100" s="85"/>
      <c r="Q100" s="85"/>
      <c r="R100" s="85"/>
      <c r="S100" s="92"/>
      <c r="T100" s="85"/>
      <c r="U100" s="85"/>
      <c r="V100" s="85"/>
      <c r="W100" s="92"/>
      <c r="X100" s="85">
        <v>6</v>
      </c>
      <c r="Y100" s="85">
        <v>4</v>
      </c>
      <c r="Z100" s="85">
        <v>6</v>
      </c>
      <c r="AA100" s="85"/>
      <c r="AB100" s="85"/>
      <c r="AC100" s="85"/>
      <c r="AD100" s="85"/>
      <c r="AE100" s="85"/>
      <c r="AF100" s="95" t="s">
        <v>383</v>
      </c>
      <c r="AG100" s="96" t="s">
        <v>125</v>
      </c>
      <c r="AH100" s="98" t="s">
        <v>386</v>
      </c>
      <c r="AI100" s="85" t="s">
        <v>50</v>
      </c>
      <c r="AJ100" s="14"/>
    </row>
    <row r="101" spans="1:36" ht="18.5" x14ac:dyDescent="0.75">
      <c r="A101" s="83">
        <v>97</v>
      </c>
      <c r="B101" s="83" t="s">
        <v>74</v>
      </c>
      <c r="C101" s="83" t="s">
        <v>43</v>
      </c>
      <c r="D101" s="83" t="s">
        <v>75</v>
      </c>
      <c r="E101" s="83" t="s">
        <v>528</v>
      </c>
      <c r="F101" s="85">
        <v>1170</v>
      </c>
      <c r="G101" s="93">
        <v>47322</v>
      </c>
      <c r="H101" s="84">
        <f ca="1">G101-$A$2</f>
        <v>1581</v>
      </c>
      <c r="I101" s="85">
        <v>4</v>
      </c>
      <c r="J101" s="85">
        <v>1</v>
      </c>
      <c r="K101" s="85">
        <v>2</v>
      </c>
      <c r="L101" s="85">
        <v>2</v>
      </c>
      <c r="M101" s="86" t="s">
        <v>79</v>
      </c>
      <c r="N101" s="85"/>
      <c r="O101" s="85"/>
      <c r="P101" s="85"/>
      <c r="Q101" s="85"/>
      <c r="R101" s="85"/>
      <c r="S101" s="92"/>
      <c r="T101" s="85"/>
      <c r="U101" s="85"/>
      <c r="V101" s="85"/>
      <c r="W101" s="92"/>
      <c r="X101" s="85">
        <v>6</v>
      </c>
      <c r="Y101" s="85">
        <v>4</v>
      </c>
      <c r="Z101" s="85">
        <v>6</v>
      </c>
      <c r="AA101" s="85"/>
      <c r="AB101" s="85"/>
      <c r="AC101" s="85"/>
      <c r="AD101" s="85"/>
      <c r="AE101" s="85"/>
      <c r="AF101" s="95" t="s">
        <v>383</v>
      </c>
      <c r="AG101" s="96" t="s">
        <v>125</v>
      </c>
      <c r="AH101" s="98" t="s">
        <v>386</v>
      </c>
      <c r="AI101" s="85" t="s">
        <v>80</v>
      </c>
      <c r="AJ101" s="14"/>
    </row>
    <row r="102" spans="1:36" ht="18.5" x14ac:dyDescent="0.75">
      <c r="A102" s="83">
        <v>98</v>
      </c>
      <c r="B102" s="83" t="s">
        <v>74</v>
      </c>
      <c r="C102" s="83" t="s">
        <v>43</v>
      </c>
      <c r="D102" s="83" t="s">
        <v>75</v>
      </c>
      <c r="E102" s="83" t="s">
        <v>529</v>
      </c>
      <c r="F102" s="85">
        <v>1170</v>
      </c>
      <c r="G102" s="93">
        <v>47322</v>
      </c>
      <c r="H102" s="84">
        <f ca="1">G102-$A$2</f>
        <v>1581</v>
      </c>
      <c r="I102" s="85">
        <v>4</v>
      </c>
      <c r="J102" s="85">
        <v>1</v>
      </c>
      <c r="K102" s="85">
        <v>2</v>
      </c>
      <c r="L102" s="85">
        <v>2</v>
      </c>
      <c r="M102" s="86" t="s">
        <v>79</v>
      </c>
      <c r="N102" s="85"/>
      <c r="O102" s="85"/>
      <c r="P102" s="85"/>
      <c r="Q102" s="85"/>
      <c r="R102" s="85"/>
      <c r="S102" s="92"/>
      <c r="T102" s="85"/>
      <c r="U102" s="85"/>
      <c r="V102" s="85"/>
      <c r="W102" s="92"/>
      <c r="X102" s="85">
        <v>6</v>
      </c>
      <c r="Y102" s="85">
        <v>4</v>
      </c>
      <c r="Z102" s="85">
        <v>6</v>
      </c>
      <c r="AA102" s="85"/>
      <c r="AB102" s="85"/>
      <c r="AC102" s="85"/>
      <c r="AD102" s="85"/>
      <c r="AE102" s="85"/>
      <c r="AF102" s="95" t="s">
        <v>383</v>
      </c>
      <c r="AG102" s="96" t="s">
        <v>125</v>
      </c>
      <c r="AH102" s="98" t="s">
        <v>386</v>
      </c>
      <c r="AI102" s="85" t="s">
        <v>80</v>
      </c>
      <c r="AJ102" s="14"/>
    </row>
    <row r="103" spans="1:36" ht="18.5" x14ac:dyDescent="0.75">
      <c r="A103" s="83">
        <v>99</v>
      </c>
      <c r="B103" s="83" t="s">
        <v>74</v>
      </c>
      <c r="C103" s="83" t="s">
        <v>43</v>
      </c>
      <c r="D103" s="83" t="s">
        <v>75</v>
      </c>
      <c r="E103" s="83" t="s">
        <v>530</v>
      </c>
      <c r="F103" s="85">
        <v>1170</v>
      </c>
      <c r="G103" s="93">
        <v>47322</v>
      </c>
      <c r="H103" s="84">
        <f ca="1">G103-$A$2</f>
        <v>1581</v>
      </c>
      <c r="I103" s="85">
        <v>4</v>
      </c>
      <c r="J103" s="85">
        <v>1</v>
      </c>
      <c r="K103" s="85">
        <v>2</v>
      </c>
      <c r="L103" s="85">
        <v>2</v>
      </c>
      <c r="M103" s="86" t="s">
        <v>79</v>
      </c>
      <c r="N103" s="85"/>
      <c r="O103" s="85"/>
      <c r="P103" s="85"/>
      <c r="Q103" s="85"/>
      <c r="R103" s="85"/>
      <c r="S103" s="92"/>
      <c r="T103" s="85"/>
      <c r="U103" s="85"/>
      <c r="V103" s="85"/>
      <c r="W103" s="92"/>
      <c r="X103" s="85">
        <v>6</v>
      </c>
      <c r="Y103" s="85">
        <v>4</v>
      </c>
      <c r="Z103" s="85">
        <v>6</v>
      </c>
      <c r="AA103" s="85"/>
      <c r="AB103" s="85"/>
      <c r="AC103" s="85"/>
      <c r="AD103" s="85"/>
      <c r="AE103" s="85"/>
      <c r="AF103" s="95" t="s">
        <v>383</v>
      </c>
      <c r="AG103" s="96" t="s">
        <v>125</v>
      </c>
      <c r="AH103" s="98" t="s">
        <v>386</v>
      </c>
      <c r="AI103" s="85" t="s">
        <v>80</v>
      </c>
      <c r="AJ103" s="14"/>
    </row>
    <row r="104" spans="1:36" ht="18.5" x14ac:dyDescent="0.75">
      <c r="A104" s="83">
        <v>100</v>
      </c>
      <c r="B104" s="83" t="s">
        <v>74</v>
      </c>
      <c r="C104" s="83" t="s">
        <v>43</v>
      </c>
      <c r="D104" s="83" t="s">
        <v>75</v>
      </c>
      <c r="E104" s="83" t="s">
        <v>531</v>
      </c>
      <c r="F104" s="85">
        <v>1170</v>
      </c>
      <c r="G104" s="93">
        <v>47322</v>
      </c>
      <c r="H104" s="84">
        <f ca="1">G104-$A$2</f>
        <v>1581</v>
      </c>
      <c r="I104" s="85">
        <v>4</v>
      </c>
      <c r="J104" s="85">
        <v>1</v>
      </c>
      <c r="K104" s="85">
        <v>2</v>
      </c>
      <c r="L104" s="85">
        <v>2</v>
      </c>
      <c r="M104" s="86" t="s">
        <v>79</v>
      </c>
      <c r="N104" s="85"/>
      <c r="O104" s="85"/>
      <c r="P104" s="85"/>
      <c r="Q104" s="85"/>
      <c r="R104" s="85"/>
      <c r="S104" s="92"/>
      <c r="T104" s="85"/>
      <c r="U104" s="85"/>
      <c r="V104" s="85"/>
      <c r="W104" s="92"/>
      <c r="X104" s="85">
        <v>6</v>
      </c>
      <c r="Y104" s="85">
        <v>4</v>
      </c>
      <c r="Z104" s="85">
        <v>6</v>
      </c>
      <c r="AA104" s="85"/>
      <c r="AB104" s="85"/>
      <c r="AC104" s="85"/>
      <c r="AD104" s="85"/>
      <c r="AE104" s="85"/>
      <c r="AF104" s="95" t="s">
        <v>383</v>
      </c>
      <c r="AG104" s="96" t="s">
        <v>125</v>
      </c>
      <c r="AH104" s="98" t="s">
        <v>386</v>
      </c>
      <c r="AI104" s="85" t="s">
        <v>80</v>
      </c>
      <c r="AJ104" s="14"/>
    </row>
    <row r="105" spans="1:36" ht="18.5" x14ac:dyDescent="0.75">
      <c r="A105" s="83">
        <v>101</v>
      </c>
      <c r="B105" s="83" t="s">
        <v>74</v>
      </c>
      <c r="C105" s="83" t="s">
        <v>43</v>
      </c>
      <c r="D105" s="83" t="s">
        <v>75</v>
      </c>
      <c r="E105" s="83" t="s">
        <v>532</v>
      </c>
      <c r="F105" s="85">
        <v>1170</v>
      </c>
      <c r="G105" s="93">
        <v>47322</v>
      </c>
      <c r="H105" s="84">
        <f ca="1">G105-$A$2</f>
        <v>1581</v>
      </c>
      <c r="I105" s="85">
        <v>4</v>
      </c>
      <c r="J105" s="85">
        <v>1</v>
      </c>
      <c r="K105" s="85">
        <v>2</v>
      </c>
      <c r="L105" s="85">
        <v>2</v>
      </c>
      <c r="M105" s="86" t="s">
        <v>79</v>
      </c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>
        <v>6</v>
      </c>
      <c r="Y105" s="85">
        <v>4</v>
      </c>
      <c r="Z105" s="85">
        <v>6</v>
      </c>
      <c r="AA105" s="85"/>
      <c r="AB105" s="85"/>
      <c r="AC105" s="85"/>
      <c r="AD105" s="85"/>
      <c r="AE105" s="85"/>
      <c r="AF105" s="95" t="s">
        <v>383</v>
      </c>
      <c r="AG105" s="96" t="s">
        <v>125</v>
      </c>
      <c r="AH105" s="98" t="s">
        <v>386</v>
      </c>
      <c r="AI105" s="85" t="s">
        <v>80</v>
      </c>
      <c r="AJ105" s="14"/>
    </row>
    <row r="106" spans="1:36" ht="18.5" x14ac:dyDescent="0.75">
      <c r="A106" s="83">
        <v>102</v>
      </c>
      <c r="B106" s="83" t="s">
        <v>74</v>
      </c>
      <c r="C106" s="83" t="s">
        <v>43</v>
      </c>
      <c r="D106" s="83" t="s">
        <v>75</v>
      </c>
      <c r="E106" s="83" t="s">
        <v>533</v>
      </c>
      <c r="F106" s="85">
        <v>1170</v>
      </c>
      <c r="G106" s="93">
        <v>47322</v>
      </c>
      <c r="H106" s="84">
        <f ca="1">G106-$A$2</f>
        <v>1581</v>
      </c>
      <c r="I106" s="85">
        <v>4</v>
      </c>
      <c r="J106" s="85">
        <v>1</v>
      </c>
      <c r="K106" s="85">
        <v>2</v>
      </c>
      <c r="L106" s="85">
        <v>2</v>
      </c>
      <c r="M106" s="86" t="s">
        <v>79</v>
      </c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>
        <v>6</v>
      </c>
      <c r="Y106" s="85">
        <v>4</v>
      </c>
      <c r="Z106" s="85">
        <v>6</v>
      </c>
      <c r="AA106" s="85"/>
      <c r="AB106" s="85"/>
      <c r="AC106" s="85"/>
      <c r="AD106" s="85"/>
      <c r="AE106" s="85"/>
      <c r="AF106" s="95" t="s">
        <v>383</v>
      </c>
      <c r="AG106" s="96" t="s">
        <v>125</v>
      </c>
      <c r="AH106" s="98" t="s">
        <v>386</v>
      </c>
      <c r="AI106" s="85" t="s">
        <v>80</v>
      </c>
      <c r="AJ106" s="14"/>
    </row>
    <row r="107" spans="1:36" ht="18.5" x14ac:dyDescent="0.75">
      <c r="A107" s="83">
        <v>103</v>
      </c>
      <c r="B107" s="83" t="s">
        <v>42</v>
      </c>
      <c r="C107" s="83" t="s">
        <v>43</v>
      </c>
      <c r="D107" s="83" t="s">
        <v>92</v>
      </c>
      <c r="E107" s="83" t="s">
        <v>506</v>
      </c>
      <c r="F107" s="85">
        <v>25084</v>
      </c>
      <c r="G107" s="93">
        <v>46672</v>
      </c>
      <c r="H107" s="84">
        <f ca="1">G107-$A$2</f>
        <v>931</v>
      </c>
      <c r="I107" s="85">
        <v>4</v>
      </c>
      <c r="J107" s="85">
        <v>1</v>
      </c>
      <c r="K107" s="85">
        <v>1</v>
      </c>
      <c r="L107" s="85">
        <v>1</v>
      </c>
      <c r="M107" s="86" t="s">
        <v>66</v>
      </c>
      <c r="N107" s="92">
        <v>6</v>
      </c>
      <c r="O107" s="92"/>
      <c r="P107" s="92"/>
      <c r="Q107" s="92"/>
      <c r="R107" s="92"/>
      <c r="S107" s="92">
        <v>1</v>
      </c>
      <c r="T107" s="92"/>
      <c r="U107" s="92"/>
      <c r="V107" s="92"/>
      <c r="W107" s="92">
        <v>6</v>
      </c>
      <c r="X107" s="92">
        <v>6</v>
      </c>
      <c r="Y107" s="92">
        <v>4</v>
      </c>
      <c r="Z107" s="92"/>
      <c r="AA107" s="92"/>
      <c r="AB107" s="92">
        <v>4</v>
      </c>
      <c r="AC107" s="92"/>
      <c r="AD107" s="92"/>
      <c r="AE107" s="92"/>
      <c r="AF107" s="95" t="s">
        <v>383</v>
      </c>
      <c r="AG107" s="96" t="s">
        <v>125</v>
      </c>
      <c r="AH107" s="98" t="s">
        <v>396</v>
      </c>
      <c r="AI107" s="85" t="s">
        <v>80</v>
      </c>
      <c r="AJ107" s="14"/>
    </row>
    <row r="108" spans="1:36" ht="18.5" x14ac:dyDescent="0.75">
      <c r="A108" s="83">
        <v>104</v>
      </c>
      <c r="B108" s="83" t="s">
        <v>74</v>
      </c>
      <c r="C108" s="83" t="s">
        <v>43</v>
      </c>
      <c r="D108" s="83" t="s">
        <v>83</v>
      </c>
      <c r="E108" s="83" t="s">
        <v>250</v>
      </c>
      <c r="F108" s="85">
        <v>34593</v>
      </c>
      <c r="G108" s="93">
        <v>47245</v>
      </c>
      <c r="H108" s="84">
        <f ca="1">G108-$A$2</f>
        <v>1504</v>
      </c>
      <c r="I108" s="85"/>
      <c r="J108" s="85"/>
      <c r="K108" s="85"/>
      <c r="L108" s="85"/>
      <c r="M108" s="86" t="s">
        <v>50</v>
      </c>
      <c r="N108" s="92">
        <v>6</v>
      </c>
      <c r="O108" s="92"/>
      <c r="P108" s="92"/>
      <c r="Q108" s="92"/>
      <c r="R108" s="92"/>
      <c r="S108" s="92">
        <v>2</v>
      </c>
      <c r="T108" s="92"/>
      <c r="U108" s="92"/>
      <c r="V108" s="92"/>
      <c r="W108" s="92">
        <v>3</v>
      </c>
      <c r="X108" s="92">
        <v>6</v>
      </c>
      <c r="Y108" s="92">
        <v>6</v>
      </c>
      <c r="Z108" s="92"/>
      <c r="AA108" s="92"/>
      <c r="AB108" s="92"/>
      <c r="AC108" s="92"/>
      <c r="AD108" s="92"/>
      <c r="AE108" s="92"/>
      <c r="AF108" s="95" t="s">
        <v>383</v>
      </c>
      <c r="AG108" s="96" t="s">
        <v>125</v>
      </c>
      <c r="AH108" s="98" t="s">
        <v>397</v>
      </c>
      <c r="AI108" s="85" t="s">
        <v>50</v>
      </c>
      <c r="AJ108" s="14"/>
    </row>
    <row r="109" spans="1:36" ht="18.5" x14ac:dyDescent="0.75">
      <c r="A109" s="83">
        <v>105</v>
      </c>
      <c r="B109" s="83" t="s">
        <v>74</v>
      </c>
      <c r="C109" s="83" t="s">
        <v>43</v>
      </c>
      <c r="D109" s="83" t="s">
        <v>83</v>
      </c>
      <c r="E109" s="83" t="s">
        <v>251</v>
      </c>
      <c r="F109" s="85">
        <v>34593</v>
      </c>
      <c r="G109" s="93">
        <v>47245</v>
      </c>
      <c r="H109" s="84">
        <f ca="1">G109-$A$2</f>
        <v>1504</v>
      </c>
      <c r="I109" s="85"/>
      <c r="J109" s="85"/>
      <c r="K109" s="85"/>
      <c r="L109" s="85"/>
      <c r="M109" s="86" t="s">
        <v>50</v>
      </c>
      <c r="N109" s="92">
        <v>6</v>
      </c>
      <c r="O109" s="92"/>
      <c r="P109" s="92"/>
      <c r="Q109" s="92"/>
      <c r="R109" s="92"/>
      <c r="S109" s="92">
        <v>2</v>
      </c>
      <c r="T109" s="92"/>
      <c r="U109" s="92"/>
      <c r="V109" s="92"/>
      <c r="W109" s="92">
        <v>3</v>
      </c>
      <c r="X109" s="92">
        <v>6</v>
      </c>
      <c r="Y109" s="92">
        <v>6</v>
      </c>
      <c r="Z109" s="92"/>
      <c r="AA109" s="92"/>
      <c r="AB109" s="92"/>
      <c r="AC109" s="92"/>
      <c r="AD109" s="92"/>
      <c r="AE109" s="92"/>
      <c r="AF109" s="95" t="s">
        <v>383</v>
      </c>
      <c r="AG109" s="96" t="s">
        <v>125</v>
      </c>
      <c r="AH109" s="98" t="s">
        <v>397</v>
      </c>
      <c r="AI109" s="85" t="s">
        <v>50</v>
      </c>
      <c r="AJ109" s="14"/>
    </row>
    <row r="110" spans="1:36" ht="18.5" x14ac:dyDescent="0.75">
      <c r="A110" s="83">
        <v>106</v>
      </c>
      <c r="B110" s="83" t="s">
        <v>74</v>
      </c>
      <c r="C110" s="83" t="s">
        <v>43</v>
      </c>
      <c r="D110" s="83" t="s">
        <v>83</v>
      </c>
      <c r="E110" s="83" t="s">
        <v>252</v>
      </c>
      <c r="F110" s="85">
        <v>34593</v>
      </c>
      <c r="G110" s="93">
        <v>47245</v>
      </c>
      <c r="H110" s="84">
        <f ca="1">G110-$A$2</f>
        <v>1504</v>
      </c>
      <c r="I110" s="85"/>
      <c r="J110" s="85"/>
      <c r="K110" s="85"/>
      <c r="L110" s="85"/>
      <c r="M110" s="86" t="s">
        <v>50</v>
      </c>
      <c r="N110" s="92">
        <v>6</v>
      </c>
      <c r="O110" s="92"/>
      <c r="P110" s="92"/>
      <c r="Q110" s="92"/>
      <c r="R110" s="92"/>
      <c r="S110" s="92">
        <v>2</v>
      </c>
      <c r="T110" s="92"/>
      <c r="U110" s="92"/>
      <c r="V110" s="92"/>
      <c r="W110" s="92">
        <v>3</v>
      </c>
      <c r="X110" s="92">
        <v>6</v>
      </c>
      <c r="Y110" s="92">
        <v>6</v>
      </c>
      <c r="Z110" s="92"/>
      <c r="AA110" s="92"/>
      <c r="AB110" s="92"/>
      <c r="AC110" s="92"/>
      <c r="AD110" s="92"/>
      <c r="AE110" s="92"/>
      <c r="AF110" s="95" t="s">
        <v>383</v>
      </c>
      <c r="AG110" s="96" t="s">
        <v>125</v>
      </c>
      <c r="AH110" s="98" t="s">
        <v>397</v>
      </c>
      <c r="AI110" s="85" t="s">
        <v>50</v>
      </c>
      <c r="AJ110" s="14"/>
    </row>
    <row r="111" spans="1:36" ht="18.5" x14ac:dyDescent="0.75">
      <c r="A111" s="83">
        <v>107</v>
      </c>
      <c r="B111" s="83" t="s">
        <v>74</v>
      </c>
      <c r="C111" s="83" t="s">
        <v>43</v>
      </c>
      <c r="D111" s="83" t="s">
        <v>83</v>
      </c>
      <c r="E111" s="83" t="s">
        <v>249</v>
      </c>
      <c r="F111" s="85">
        <v>34593</v>
      </c>
      <c r="G111" s="93">
        <v>47245</v>
      </c>
      <c r="H111" s="84">
        <f ca="1">G111-$A$2</f>
        <v>1504</v>
      </c>
      <c r="I111" s="85"/>
      <c r="J111" s="85"/>
      <c r="K111" s="85"/>
      <c r="L111" s="85"/>
      <c r="M111" s="86" t="s">
        <v>50</v>
      </c>
      <c r="N111" s="92">
        <v>6</v>
      </c>
      <c r="O111" s="92"/>
      <c r="P111" s="92"/>
      <c r="Q111" s="92"/>
      <c r="R111" s="92"/>
      <c r="S111" s="92">
        <v>2</v>
      </c>
      <c r="T111" s="92"/>
      <c r="U111" s="92"/>
      <c r="V111" s="92"/>
      <c r="W111" s="92">
        <v>3</v>
      </c>
      <c r="X111" s="92">
        <v>6</v>
      </c>
      <c r="Y111" s="92">
        <v>6</v>
      </c>
      <c r="Z111" s="92"/>
      <c r="AA111" s="92"/>
      <c r="AB111" s="92"/>
      <c r="AC111" s="92"/>
      <c r="AD111" s="92"/>
      <c r="AE111" s="92"/>
      <c r="AF111" s="95" t="s">
        <v>383</v>
      </c>
      <c r="AG111" s="96" t="s">
        <v>125</v>
      </c>
      <c r="AH111" s="98" t="s">
        <v>397</v>
      </c>
      <c r="AI111" s="85" t="s">
        <v>50</v>
      </c>
      <c r="AJ111" s="14"/>
    </row>
    <row r="112" spans="1:36" ht="18.5" x14ac:dyDescent="0.75">
      <c r="A112" s="83">
        <v>108</v>
      </c>
      <c r="B112" s="83" t="s">
        <v>74</v>
      </c>
      <c r="C112" s="83" t="s">
        <v>43</v>
      </c>
      <c r="D112" s="83" t="s">
        <v>83</v>
      </c>
      <c r="E112" s="83" t="s">
        <v>289</v>
      </c>
      <c r="F112" s="85">
        <v>34593</v>
      </c>
      <c r="G112" s="93">
        <v>47245</v>
      </c>
      <c r="H112" s="84">
        <f ca="1">G112-$A$2</f>
        <v>1504</v>
      </c>
      <c r="I112" s="85"/>
      <c r="J112" s="85"/>
      <c r="K112" s="85"/>
      <c r="L112" s="85"/>
      <c r="M112" s="86" t="s">
        <v>50</v>
      </c>
      <c r="N112" s="85">
        <v>6</v>
      </c>
      <c r="O112" s="92"/>
      <c r="P112" s="85"/>
      <c r="Q112" s="85"/>
      <c r="R112" s="85"/>
      <c r="S112" s="92">
        <v>2</v>
      </c>
      <c r="T112" s="85"/>
      <c r="U112" s="85"/>
      <c r="V112" s="85"/>
      <c r="W112" s="85">
        <v>3</v>
      </c>
      <c r="X112" s="92">
        <v>6</v>
      </c>
      <c r="Y112" s="92">
        <v>6</v>
      </c>
      <c r="Z112" s="85"/>
      <c r="AA112" s="92"/>
      <c r="AB112" s="92"/>
      <c r="AC112" s="92"/>
      <c r="AD112" s="85"/>
      <c r="AE112" s="92"/>
      <c r="AF112" s="95" t="s">
        <v>383</v>
      </c>
      <c r="AG112" s="96" t="s">
        <v>125</v>
      </c>
      <c r="AH112" s="98" t="s">
        <v>397</v>
      </c>
      <c r="AI112" s="85" t="s">
        <v>50</v>
      </c>
      <c r="AJ112" s="14"/>
    </row>
    <row r="113" spans="1:36" ht="18.5" x14ac:dyDescent="0.75">
      <c r="A113" s="83">
        <v>109</v>
      </c>
      <c r="B113" s="83" t="s">
        <v>74</v>
      </c>
      <c r="C113" s="83" t="s">
        <v>43</v>
      </c>
      <c r="D113" s="83" t="s">
        <v>83</v>
      </c>
      <c r="E113" s="83" t="s">
        <v>253</v>
      </c>
      <c r="F113" s="85">
        <v>34592</v>
      </c>
      <c r="G113" s="93">
        <v>47245</v>
      </c>
      <c r="H113" s="84">
        <f ca="1">G113-$A$2</f>
        <v>1504</v>
      </c>
      <c r="I113" s="85"/>
      <c r="J113" s="85"/>
      <c r="K113" s="85"/>
      <c r="L113" s="85"/>
      <c r="M113" s="87" t="s">
        <v>50</v>
      </c>
      <c r="N113" s="85">
        <v>6</v>
      </c>
      <c r="O113" s="85"/>
      <c r="P113" s="85"/>
      <c r="Q113" s="85"/>
      <c r="R113" s="85"/>
      <c r="S113" s="85">
        <v>2</v>
      </c>
      <c r="T113" s="85"/>
      <c r="U113" s="85"/>
      <c r="V113" s="85"/>
      <c r="W113" s="85">
        <v>3</v>
      </c>
      <c r="X113" s="92">
        <v>6</v>
      </c>
      <c r="Y113" s="85">
        <v>6</v>
      </c>
      <c r="Z113" s="85"/>
      <c r="AA113" s="85"/>
      <c r="AB113" s="92"/>
      <c r="AC113" s="92"/>
      <c r="AD113" s="85"/>
      <c r="AE113" s="85"/>
      <c r="AF113" s="95" t="s">
        <v>383</v>
      </c>
      <c r="AG113" s="96" t="s">
        <v>125</v>
      </c>
      <c r="AH113" s="98" t="s">
        <v>397</v>
      </c>
      <c r="AI113" s="85" t="s">
        <v>50</v>
      </c>
      <c r="AJ113" s="14"/>
    </row>
    <row r="114" spans="1:36" ht="18.5" x14ac:dyDescent="0.75">
      <c r="A114" s="83">
        <v>110</v>
      </c>
      <c r="B114" s="83" t="s">
        <v>74</v>
      </c>
      <c r="C114" s="83" t="s">
        <v>43</v>
      </c>
      <c r="D114" s="83" t="s">
        <v>83</v>
      </c>
      <c r="E114" s="83" t="s">
        <v>254</v>
      </c>
      <c r="F114" s="85">
        <v>34592</v>
      </c>
      <c r="G114" s="93">
        <v>47245</v>
      </c>
      <c r="H114" s="84">
        <f ca="1">G114-$A$2</f>
        <v>1504</v>
      </c>
      <c r="I114" s="85"/>
      <c r="J114" s="85"/>
      <c r="K114" s="85"/>
      <c r="L114" s="85"/>
      <c r="M114" s="86" t="s">
        <v>50</v>
      </c>
      <c r="N114" s="85">
        <v>6</v>
      </c>
      <c r="O114" s="85"/>
      <c r="P114" s="85"/>
      <c r="Q114" s="85"/>
      <c r="R114" s="85"/>
      <c r="S114" s="92">
        <v>2</v>
      </c>
      <c r="T114" s="85"/>
      <c r="U114" s="85"/>
      <c r="V114" s="85"/>
      <c r="W114" s="85">
        <v>3</v>
      </c>
      <c r="X114" s="85">
        <v>6</v>
      </c>
      <c r="Y114" s="85">
        <v>6</v>
      </c>
      <c r="Z114" s="85"/>
      <c r="AA114" s="85"/>
      <c r="AB114" s="85"/>
      <c r="AC114" s="85"/>
      <c r="AD114" s="85"/>
      <c r="AE114" s="85"/>
      <c r="AF114" s="95" t="s">
        <v>383</v>
      </c>
      <c r="AG114" s="96" t="s">
        <v>125</v>
      </c>
      <c r="AH114" s="98" t="s">
        <v>397</v>
      </c>
      <c r="AI114" s="85" t="s">
        <v>50</v>
      </c>
      <c r="AJ114" s="14"/>
    </row>
    <row r="115" spans="1:36" ht="18.5" x14ac:dyDescent="0.75">
      <c r="A115" s="83">
        <v>111</v>
      </c>
      <c r="B115" s="83" t="s">
        <v>74</v>
      </c>
      <c r="C115" s="83" t="s">
        <v>43</v>
      </c>
      <c r="D115" s="83" t="s">
        <v>83</v>
      </c>
      <c r="E115" s="83" t="s">
        <v>255</v>
      </c>
      <c r="F115" s="85">
        <v>34592</v>
      </c>
      <c r="G115" s="93">
        <v>47245</v>
      </c>
      <c r="H115" s="84">
        <f ca="1">G115-$A$2</f>
        <v>1504</v>
      </c>
      <c r="I115" s="85"/>
      <c r="J115" s="85"/>
      <c r="K115" s="85"/>
      <c r="L115" s="85"/>
      <c r="M115" s="86" t="s">
        <v>50</v>
      </c>
      <c r="N115" s="85">
        <v>6</v>
      </c>
      <c r="O115" s="85"/>
      <c r="P115" s="85"/>
      <c r="Q115" s="85"/>
      <c r="R115" s="85"/>
      <c r="S115" s="85">
        <v>2</v>
      </c>
      <c r="T115" s="85"/>
      <c r="U115" s="85"/>
      <c r="V115" s="85"/>
      <c r="W115" s="85">
        <v>3</v>
      </c>
      <c r="X115" s="85">
        <v>6</v>
      </c>
      <c r="Y115" s="92">
        <v>6</v>
      </c>
      <c r="Z115" s="85"/>
      <c r="AA115" s="85"/>
      <c r="AB115" s="85"/>
      <c r="AC115" s="85"/>
      <c r="AD115" s="85"/>
      <c r="AE115" s="85"/>
      <c r="AF115" s="95" t="s">
        <v>383</v>
      </c>
      <c r="AG115" s="96" t="s">
        <v>125</v>
      </c>
      <c r="AH115" s="98" t="s">
        <v>397</v>
      </c>
      <c r="AI115" s="85" t="s">
        <v>50</v>
      </c>
      <c r="AJ115" s="14"/>
    </row>
    <row r="116" spans="1:36" ht="18.5" x14ac:dyDescent="0.75">
      <c r="A116" s="83">
        <v>112</v>
      </c>
      <c r="B116" s="83" t="s">
        <v>74</v>
      </c>
      <c r="C116" s="83" t="s">
        <v>43</v>
      </c>
      <c r="D116" s="83" t="s">
        <v>83</v>
      </c>
      <c r="E116" s="83" t="s">
        <v>256</v>
      </c>
      <c r="F116" s="85">
        <v>34592</v>
      </c>
      <c r="G116" s="93">
        <v>47245</v>
      </c>
      <c r="H116" s="84">
        <f ca="1">G116-$A$2</f>
        <v>1504</v>
      </c>
      <c r="I116" s="85"/>
      <c r="J116" s="85"/>
      <c r="K116" s="85"/>
      <c r="L116" s="85"/>
      <c r="M116" s="86" t="s">
        <v>50</v>
      </c>
      <c r="N116" s="85">
        <v>6</v>
      </c>
      <c r="O116" s="92"/>
      <c r="P116" s="92"/>
      <c r="Q116" s="92"/>
      <c r="R116" s="92"/>
      <c r="S116" s="92">
        <v>2</v>
      </c>
      <c r="T116" s="92"/>
      <c r="U116" s="92"/>
      <c r="V116" s="92"/>
      <c r="W116" s="92">
        <v>3</v>
      </c>
      <c r="X116" s="85">
        <v>6</v>
      </c>
      <c r="Y116" s="92">
        <v>6</v>
      </c>
      <c r="Z116" s="92"/>
      <c r="AA116" s="92"/>
      <c r="AB116" s="92"/>
      <c r="AC116" s="85"/>
      <c r="AD116" s="92"/>
      <c r="AE116" s="85"/>
      <c r="AF116" s="95" t="s">
        <v>383</v>
      </c>
      <c r="AG116" s="96" t="s">
        <v>125</v>
      </c>
      <c r="AH116" s="98" t="s">
        <v>397</v>
      </c>
      <c r="AI116" s="85" t="s">
        <v>50</v>
      </c>
      <c r="AJ116" s="14"/>
    </row>
    <row r="117" spans="1:36" ht="18.5" x14ac:dyDescent="0.75">
      <c r="A117" s="83">
        <v>113</v>
      </c>
      <c r="B117" s="83" t="s">
        <v>74</v>
      </c>
      <c r="C117" s="83" t="s">
        <v>43</v>
      </c>
      <c r="D117" s="83" t="s">
        <v>83</v>
      </c>
      <c r="E117" s="83" t="s">
        <v>257</v>
      </c>
      <c r="F117" s="85">
        <v>34592</v>
      </c>
      <c r="G117" s="93">
        <v>47245</v>
      </c>
      <c r="H117" s="84">
        <f ca="1">G117-$A$2</f>
        <v>1504</v>
      </c>
      <c r="I117" s="85"/>
      <c r="J117" s="85"/>
      <c r="K117" s="85"/>
      <c r="L117" s="85"/>
      <c r="M117" s="86" t="s">
        <v>50</v>
      </c>
      <c r="N117" s="85">
        <v>6</v>
      </c>
      <c r="O117" s="92"/>
      <c r="P117" s="92"/>
      <c r="Q117" s="92"/>
      <c r="R117" s="92"/>
      <c r="S117" s="92">
        <v>2</v>
      </c>
      <c r="T117" s="92"/>
      <c r="U117" s="92"/>
      <c r="V117" s="92"/>
      <c r="W117" s="92">
        <v>3</v>
      </c>
      <c r="X117" s="85">
        <v>6</v>
      </c>
      <c r="Y117" s="92">
        <v>6</v>
      </c>
      <c r="Z117" s="92"/>
      <c r="AA117" s="92"/>
      <c r="AB117" s="92"/>
      <c r="AC117" s="85"/>
      <c r="AD117" s="92"/>
      <c r="AE117" s="85"/>
      <c r="AF117" s="95" t="s">
        <v>383</v>
      </c>
      <c r="AG117" s="96" t="s">
        <v>125</v>
      </c>
      <c r="AH117" s="98" t="s">
        <v>397</v>
      </c>
      <c r="AI117" s="85" t="s">
        <v>50</v>
      </c>
      <c r="AJ117" s="14"/>
    </row>
    <row r="118" spans="1:36" ht="18.5" x14ac:dyDescent="0.75">
      <c r="A118" s="83">
        <v>114</v>
      </c>
      <c r="B118" s="83" t="s">
        <v>42</v>
      </c>
      <c r="C118" s="83" t="s">
        <v>43</v>
      </c>
      <c r="D118" s="83" t="s">
        <v>92</v>
      </c>
      <c r="E118" s="83" t="s">
        <v>502</v>
      </c>
      <c r="F118" s="85">
        <v>25116</v>
      </c>
      <c r="G118" s="93">
        <v>46632</v>
      </c>
      <c r="H118" s="84">
        <f ca="1">G118-$A$2</f>
        <v>891</v>
      </c>
      <c r="I118" s="85">
        <v>4</v>
      </c>
      <c r="J118" s="85">
        <v>1</v>
      </c>
      <c r="K118" s="85">
        <v>1</v>
      </c>
      <c r="L118" s="85">
        <v>1</v>
      </c>
      <c r="M118" s="86" t="s">
        <v>66</v>
      </c>
      <c r="N118" s="85">
        <v>6</v>
      </c>
      <c r="O118" s="92"/>
      <c r="P118" s="92"/>
      <c r="Q118" s="92"/>
      <c r="R118" s="92"/>
      <c r="S118" s="92">
        <v>2</v>
      </c>
      <c r="T118" s="92"/>
      <c r="U118" s="92"/>
      <c r="V118" s="92"/>
      <c r="W118" s="92">
        <v>6</v>
      </c>
      <c r="X118" s="85">
        <v>6</v>
      </c>
      <c r="Y118" s="92">
        <v>4</v>
      </c>
      <c r="Z118" s="92"/>
      <c r="AA118" s="92">
        <v>4</v>
      </c>
      <c r="AB118" s="92"/>
      <c r="AC118" s="85"/>
      <c r="AD118" s="92"/>
      <c r="AE118" s="85"/>
      <c r="AF118" s="95" t="s">
        <v>383</v>
      </c>
      <c r="AG118" s="96" t="s">
        <v>367</v>
      </c>
      <c r="AH118" s="98" t="s">
        <v>399</v>
      </c>
      <c r="AI118" s="85" t="s">
        <v>80</v>
      </c>
      <c r="AJ118" s="14"/>
    </row>
    <row r="119" spans="1:36" ht="18.5" x14ac:dyDescent="0.75">
      <c r="A119" s="83">
        <v>115</v>
      </c>
      <c r="B119" s="83" t="s">
        <v>42</v>
      </c>
      <c r="C119" s="83" t="s">
        <v>51</v>
      </c>
      <c r="D119" s="83" t="s">
        <v>92</v>
      </c>
      <c r="E119" s="83" t="s">
        <v>698</v>
      </c>
      <c r="F119" s="85">
        <v>25280</v>
      </c>
      <c r="G119" s="93">
        <v>46666</v>
      </c>
      <c r="H119" s="84">
        <f ca="1">G119-$A$2</f>
        <v>925</v>
      </c>
      <c r="I119" s="85">
        <v>4</v>
      </c>
      <c r="J119" s="85">
        <v>1</v>
      </c>
      <c r="K119" s="85">
        <v>3</v>
      </c>
      <c r="L119" s="85">
        <v>1</v>
      </c>
      <c r="M119" s="86" t="s">
        <v>94</v>
      </c>
      <c r="N119" s="85">
        <v>6</v>
      </c>
      <c r="O119" s="92"/>
      <c r="P119" s="92"/>
      <c r="Q119" s="92"/>
      <c r="R119" s="92"/>
      <c r="S119" s="92">
        <v>3</v>
      </c>
      <c r="T119" s="92"/>
      <c r="U119" s="92"/>
      <c r="V119" s="92"/>
      <c r="W119" s="92">
        <v>6</v>
      </c>
      <c r="X119" s="85">
        <v>6</v>
      </c>
      <c r="Y119" s="92"/>
      <c r="Z119" s="92"/>
      <c r="AA119" s="92"/>
      <c r="AB119" s="92">
        <v>2</v>
      </c>
      <c r="AC119" s="85"/>
      <c r="AD119" s="92"/>
      <c r="AE119" s="85"/>
      <c r="AF119" s="95" t="s">
        <v>383</v>
      </c>
      <c r="AG119" s="96" t="s">
        <v>125</v>
      </c>
      <c r="AH119" s="98" t="s">
        <v>398</v>
      </c>
      <c r="AI119" s="85" t="s">
        <v>80</v>
      </c>
      <c r="AJ119" s="14"/>
    </row>
    <row r="120" spans="1:36" ht="18.5" x14ac:dyDescent="0.75">
      <c r="A120" s="83">
        <v>116</v>
      </c>
      <c r="B120" s="83" t="s">
        <v>42</v>
      </c>
      <c r="C120" s="83" t="s">
        <v>43</v>
      </c>
      <c r="D120" s="83" t="s">
        <v>112</v>
      </c>
      <c r="E120" s="83" t="s">
        <v>493</v>
      </c>
      <c r="F120" s="85">
        <v>41460</v>
      </c>
      <c r="G120" s="93">
        <v>46918</v>
      </c>
      <c r="H120" s="84">
        <f ca="1">G120-$A$2</f>
        <v>1177</v>
      </c>
      <c r="I120" s="85">
        <v>4</v>
      </c>
      <c r="J120" s="85">
        <v>1</v>
      </c>
      <c r="K120" s="85">
        <v>2</v>
      </c>
      <c r="L120" s="85">
        <v>2</v>
      </c>
      <c r="M120" s="86" t="s">
        <v>79</v>
      </c>
      <c r="N120" s="92">
        <v>6</v>
      </c>
      <c r="O120" s="85"/>
      <c r="P120" s="85"/>
      <c r="Q120" s="85"/>
      <c r="R120" s="85"/>
      <c r="S120" s="85"/>
      <c r="T120" s="85"/>
      <c r="U120" s="85"/>
      <c r="V120" s="85"/>
      <c r="W120" s="92"/>
      <c r="X120" s="92">
        <v>6</v>
      </c>
      <c r="Y120" s="85">
        <v>5</v>
      </c>
      <c r="Z120" s="85"/>
      <c r="AA120" s="85"/>
      <c r="AB120" s="85"/>
      <c r="AC120" s="92"/>
      <c r="AD120" s="85"/>
      <c r="AE120" s="92"/>
      <c r="AF120" s="95" t="s">
        <v>383</v>
      </c>
      <c r="AG120" s="96" t="s">
        <v>125</v>
      </c>
      <c r="AH120" s="98" t="s">
        <v>392</v>
      </c>
      <c r="AI120" s="85" t="s">
        <v>50</v>
      </c>
      <c r="AJ120" s="14"/>
    </row>
    <row r="121" spans="1:36" ht="18.5" x14ac:dyDescent="0.75">
      <c r="A121" s="83">
        <v>117</v>
      </c>
      <c r="B121" s="83" t="s">
        <v>42</v>
      </c>
      <c r="C121" s="83" t="s">
        <v>43</v>
      </c>
      <c r="D121" s="83" t="s">
        <v>112</v>
      </c>
      <c r="E121" s="83" t="s">
        <v>494</v>
      </c>
      <c r="F121" s="85">
        <v>41460</v>
      </c>
      <c r="G121" s="93">
        <v>46918</v>
      </c>
      <c r="H121" s="84">
        <f ca="1">G121-$A$2</f>
        <v>1177</v>
      </c>
      <c r="I121" s="85">
        <v>4</v>
      </c>
      <c r="J121" s="85">
        <v>1</v>
      </c>
      <c r="K121" s="85">
        <v>2</v>
      </c>
      <c r="L121" s="85">
        <v>2</v>
      </c>
      <c r="M121" s="86" t="s">
        <v>79</v>
      </c>
      <c r="N121" s="92">
        <v>6</v>
      </c>
      <c r="O121" s="85"/>
      <c r="P121" s="92"/>
      <c r="Q121" s="85"/>
      <c r="R121" s="85"/>
      <c r="S121" s="92"/>
      <c r="T121" s="85"/>
      <c r="U121" s="85"/>
      <c r="V121" s="85"/>
      <c r="W121" s="92"/>
      <c r="X121" s="92">
        <v>6</v>
      </c>
      <c r="Y121" s="92">
        <v>5</v>
      </c>
      <c r="Z121" s="92"/>
      <c r="AA121" s="92"/>
      <c r="AB121" s="92"/>
      <c r="AC121" s="92"/>
      <c r="AD121" s="85"/>
      <c r="AE121" s="92"/>
      <c r="AF121" s="95" t="s">
        <v>383</v>
      </c>
      <c r="AG121" s="96" t="s">
        <v>125</v>
      </c>
      <c r="AH121" s="98" t="s">
        <v>392</v>
      </c>
      <c r="AI121" s="85" t="s">
        <v>50</v>
      </c>
      <c r="AJ121" s="14"/>
    </row>
    <row r="122" spans="1:36" ht="18.5" x14ac:dyDescent="0.75">
      <c r="A122" s="83">
        <v>118</v>
      </c>
      <c r="B122" s="83" t="s">
        <v>42</v>
      </c>
      <c r="C122" s="83" t="s">
        <v>43</v>
      </c>
      <c r="D122" s="83" t="s">
        <v>112</v>
      </c>
      <c r="E122" s="83" t="s">
        <v>495</v>
      </c>
      <c r="F122" s="85">
        <v>41460</v>
      </c>
      <c r="G122" s="93">
        <v>46918</v>
      </c>
      <c r="H122" s="84">
        <f ca="1">G122-$A$2</f>
        <v>1177</v>
      </c>
      <c r="I122" s="85">
        <v>4</v>
      </c>
      <c r="J122" s="85">
        <v>1</v>
      </c>
      <c r="K122" s="85">
        <v>2</v>
      </c>
      <c r="L122" s="85">
        <v>2</v>
      </c>
      <c r="M122" s="86" t="s">
        <v>79</v>
      </c>
      <c r="N122" s="92">
        <v>6</v>
      </c>
      <c r="O122" s="92"/>
      <c r="P122" s="92"/>
      <c r="Q122" s="92"/>
      <c r="R122" s="92"/>
      <c r="S122" s="92"/>
      <c r="T122" s="92"/>
      <c r="U122" s="92"/>
      <c r="V122" s="92"/>
      <c r="W122" s="92"/>
      <c r="X122" s="92">
        <v>6</v>
      </c>
      <c r="Y122" s="92">
        <v>5</v>
      </c>
      <c r="Z122" s="92"/>
      <c r="AA122" s="92"/>
      <c r="AB122" s="92"/>
      <c r="AC122" s="92"/>
      <c r="AD122" s="92"/>
      <c r="AE122" s="92"/>
      <c r="AF122" s="95" t="s">
        <v>383</v>
      </c>
      <c r="AG122" s="96" t="s">
        <v>125</v>
      </c>
      <c r="AH122" s="98" t="s">
        <v>392</v>
      </c>
      <c r="AI122" s="85" t="s">
        <v>50</v>
      </c>
      <c r="AJ122" s="14"/>
    </row>
    <row r="123" spans="1:36" ht="18.5" x14ac:dyDescent="0.75">
      <c r="A123" s="83">
        <v>119</v>
      </c>
      <c r="B123" s="83" t="s">
        <v>42</v>
      </c>
      <c r="C123" s="83" t="s">
        <v>43</v>
      </c>
      <c r="D123" s="83" t="s">
        <v>112</v>
      </c>
      <c r="E123" s="83" t="s">
        <v>496</v>
      </c>
      <c r="F123" s="85">
        <v>41460</v>
      </c>
      <c r="G123" s="93">
        <v>46918</v>
      </c>
      <c r="H123" s="84">
        <f ca="1">G123-$A$2</f>
        <v>1177</v>
      </c>
      <c r="I123" s="85">
        <v>4</v>
      </c>
      <c r="J123" s="85">
        <v>1</v>
      </c>
      <c r="K123" s="85">
        <v>2</v>
      </c>
      <c r="L123" s="85">
        <v>2</v>
      </c>
      <c r="M123" s="86" t="s">
        <v>79</v>
      </c>
      <c r="N123" s="92">
        <v>6</v>
      </c>
      <c r="O123" s="92"/>
      <c r="P123" s="92"/>
      <c r="Q123" s="92"/>
      <c r="R123" s="92"/>
      <c r="S123" s="92"/>
      <c r="T123" s="92"/>
      <c r="U123" s="92"/>
      <c r="V123" s="92"/>
      <c r="W123" s="92"/>
      <c r="X123" s="92">
        <v>6</v>
      </c>
      <c r="Y123" s="92">
        <v>5</v>
      </c>
      <c r="Z123" s="92"/>
      <c r="AA123" s="92"/>
      <c r="AB123" s="92"/>
      <c r="AC123" s="92"/>
      <c r="AD123" s="92"/>
      <c r="AE123" s="92"/>
      <c r="AF123" s="95" t="s">
        <v>383</v>
      </c>
      <c r="AG123" s="96" t="s">
        <v>125</v>
      </c>
      <c r="AH123" s="98" t="s">
        <v>392</v>
      </c>
      <c r="AI123" s="85" t="s">
        <v>50</v>
      </c>
      <c r="AJ123" s="14"/>
    </row>
    <row r="124" spans="1:36" ht="18.5" x14ac:dyDescent="0.75">
      <c r="A124" s="83">
        <v>120</v>
      </c>
      <c r="B124" s="83" t="s">
        <v>42</v>
      </c>
      <c r="C124" s="83" t="s">
        <v>43</v>
      </c>
      <c r="D124" s="83" t="s">
        <v>112</v>
      </c>
      <c r="E124" s="83" t="s">
        <v>497</v>
      </c>
      <c r="F124" s="85">
        <v>41460</v>
      </c>
      <c r="G124" s="93">
        <v>46918</v>
      </c>
      <c r="H124" s="84">
        <f ca="1">G124-$A$2</f>
        <v>1177</v>
      </c>
      <c r="I124" s="85">
        <v>4</v>
      </c>
      <c r="J124" s="85">
        <v>1</v>
      </c>
      <c r="K124" s="85">
        <v>2</v>
      </c>
      <c r="L124" s="85">
        <v>2</v>
      </c>
      <c r="M124" s="86" t="s">
        <v>79</v>
      </c>
      <c r="N124" s="92">
        <v>6</v>
      </c>
      <c r="O124" s="92"/>
      <c r="P124" s="92"/>
      <c r="Q124" s="92"/>
      <c r="R124" s="92"/>
      <c r="S124" s="92"/>
      <c r="T124" s="92"/>
      <c r="U124" s="92"/>
      <c r="V124" s="92"/>
      <c r="W124" s="92"/>
      <c r="X124" s="92">
        <v>6</v>
      </c>
      <c r="Y124" s="92">
        <v>5</v>
      </c>
      <c r="Z124" s="92"/>
      <c r="AA124" s="92"/>
      <c r="AB124" s="92"/>
      <c r="AC124" s="92"/>
      <c r="AD124" s="92"/>
      <c r="AE124" s="92"/>
      <c r="AF124" s="95" t="s">
        <v>383</v>
      </c>
      <c r="AG124" s="96" t="s">
        <v>125</v>
      </c>
      <c r="AH124" s="98" t="s">
        <v>392</v>
      </c>
      <c r="AI124" s="85" t="s">
        <v>50</v>
      </c>
      <c r="AJ124" s="14"/>
    </row>
    <row r="125" spans="1:36" ht="18.5" x14ac:dyDescent="0.75">
      <c r="A125" s="83">
        <v>121</v>
      </c>
      <c r="B125" s="83" t="s">
        <v>74</v>
      </c>
      <c r="C125" s="83" t="s">
        <v>51</v>
      </c>
      <c r="D125" s="83" t="s">
        <v>110</v>
      </c>
      <c r="E125" s="83" t="s">
        <v>493</v>
      </c>
      <c r="F125" s="85">
        <v>30514</v>
      </c>
      <c r="G125" s="93">
        <v>46483</v>
      </c>
      <c r="H125" s="84">
        <f ca="1">G125-$A$2</f>
        <v>742</v>
      </c>
      <c r="I125" s="85">
        <v>4</v>
      </c>
      <c r="J125" s="85">
        <v>1</v>
      </c>
      <c r="K125" s="85">
        <v>2</v>
      </c>
      <c r="L125" s="85">
        <v>1</v>
      </c>
      <c r="M125" s="86" t="s">
        <v>53</v>
      </c>
      <c r="N125" s="92">
        <v>6</v>
      </c>
      <c r="O125" s="85"/>
      <c r="P125" s="85"/>
      <c r="Q125" s="85"/>
      <c r="R125" s="85"/>
      <c r="S125" s="85"/>
      <c r="T125" s="85"/>
      <c r="U125" s="85"/>
      <c r="V125" s="85"/>
      <c r="W125" s="85"/>
      <c r="X125" s="85">
        <v>6</v>
      </c>
      <c r="Y125" s="85">
        <v>3</v>
      </c>
      <c r="Z125" s="85"/>
      <c r="AA125" s="85"/>
      <c r="AB125" s="85"/>
      <c r="AC125" s="85"/>
      <c r="AD125" s="85"/>
      <c r="AE125" s="85"/>
      <c r="AF125" s="95" t="s">
        <v>383</v>
      </c>
      <c r="AG125" s="96" t="s">
        <v>125</v>
      </c>
      <c r="AH125" s="98" t="s">
        <v>392</v>
      </c>
      <c r="AI125" s="85" t="s">
        <v>50</v>
      </c>
      <c r="AJ125" s="14"/>
    </row>
    <row r="126" spans="1:36" ht="18.5" x14ac:dyDescent="0.75">
      <c r="A126" s="83">
        <v>122</v>
      </c>
      <c r="B126" s="83" t="s">
        <v>74</v>
      </c>
      <c r="C126" s="83" t="s">
        <v>51</v>
      </c>
      <c r="D126" s="83" t="s">
        <v>110</v>
      </c>
      <c r="E126" s="83" t="s">
        <v>494</v>
      </c>
      <c r="F126" s="85">
        <v>30514</v>
      </c>
      <c r="G126" s="93">
        <v>46483</v>
      </c>
      <c r="H126" s="84">
        <f ca="1">G126-$A$2</f>
        <v>742</v>
      </c>
      <c r="I126" s="85">
        <v>4</v>
      </c>
      <c r="J126" s="85">
        <v>1</v>
      </c>
      <c r="K126" s="85">
        <v>2</v>
      </c>
      <c r="L126" s="85">
        <v>1</v>
      </c>
      <c r="M126" s="86" t="s">
        <v>53</v>
      </c>
      <c r="N126" s="92">
        <v>6</v>
      </c>
      <c r="O126" s="92"/>
      <c r="P126" s="92"/>
      <c r="Q126" s="92"/>
      <c r="R126" s="92"/>
      <c r="S126" s="92"/>
      <c r="T126" s="92"/>
      <c r="U126" s="92"/>
      <c r="V126" s="92"/>
      <c r="W126" s="85"/>
      <c r="X126" s="85">
        <v>6</v>
      </c>
      <c r="Y126" s="92">
        <v>3</v>
      </c>
      <c r="Z126" s="92"/>
      <c r="AA126" s="92"/>
      <c r="AB126" s="92"/>
      <c r="AC126" s="85"/>
      <c r="AD126" s="92"/>
      <c r="AE126" s="85"/>
      <c r="AF126" s="95" t="s">
        <v>383</v>
      </c>
      <c r="AG126" s="96" t="s">
        <v>125</v>
      </c>
      <c r="AH126" s="98" t="s">
        <v>392</v>
      </c>
      <c r="AI126" s="85" t="s">
        <v>50</v>
      </c>
      <c r="AJ126" s="14"/>
    </row>
    <row r="127" spans="1:36" ht="18.5" x14ac:dyDescent="0.75">
      <c r="A127" s="83">
        <v>123</v>
      </c>
      <c r="B127" s="83" t="s">
        <v>74</v>
      </c>
      <c r="C127" s="83" t="s">
        <v>51</v>
      </c>
      <c r="D127" s="83" t="s">
        <v>110</v>
      </c>
      <c r="E127" s="83" t="s">
        <v>495</v>
      </c>
      <c r="F127" s="85">
        <v>30514</v>
      </c>
      <c r="G127" s="93">
        <v>46483</v>
      </c>
      <c r="H127" s="84">
        <f ca="1">G127-$A$2</f>
        <v>742</v>
      </c>
      <c r="I127" s="85">
        <v>4</v>
      </c>
      <c r="J127" s="85">
        <v>1</v>
      </c>
      <c r="K127" s="85">
        <v>2</v>
      </c>
      <c r="L127" s="85">
        <v>1</v>
      </c>
      <c r="M127" s="86" t="s">
        <v>53</v>
      </c>
      <c r="N127" s="92">
        <v>6</v>
      </c>
      <c r="O127" s="92"/>
      <c r="P127" s="92"/>
      <c r="Q127" s="92"/>
      <c r="R127" s="92"/>
      <c r="S127" s="92"/>
      <c r="T127" s="92"/>
      <c r="U127" s="92"/>
      <c r="V127" s="92"/>
      <c r="W127" s="85"/>
      <c r="X127" s="85">
        <v>6</v>
      </c>
      <c r="Y127" s="92">
        <v>3</v>
      </c>
      <c r="Z127" s="92"/>
      <c r="AA127" s="92"/>
      <c r="AB127" s="92"/>
      <c r="AC127" s="85"/>
      <c r="AD127" s="92"/>
      <c r="AE127" s="85"/>
      <c r="AF127" s="95" t="s">
        <v>383</v>
      </c>
      <c r="AG127" s="96" t="s">
        <v>125</v>
      </c>
      <c r="AH127" s="98" t="s">
        <v>392</v>
      </c>
      <c r="AI127" s="85" t="s">
        <v>50</v>
      </c>
      <c r="AJ127" s="14"/>
    </row>
    <row r="128" spans="1:36" ht="18.5" x14ac:dyDescent="0.75">
      <c r="A128" s="83">
        <v>124</v>
      </c>
      <c r="B128" s="83" t="s">
        <v>74</v>
      </c>
      <c r="C128" s="83" t="s">
        <v>51</v>
      </c>
      <c r="D128" s="83" t="s">
        <v>110</v>
      </c>
      <c r="E128" s="83" t="s">
        <v>498</v>
      </c>
      <c r="F128" s="85">
        <v>30514</v>
      </c>
      <c r="G128" s="93">
        <v>46483</v>
      </c>
      <c r="H128" s="84">
        <f ca="1">G128-$A$2</f>
        <v>742</v>
      </c>
      <c r="I128" s="85">
        <v>4</v>
      </c>
      <c r="J128" s="85">
        <v>1</v>
      </c>
      <c r="K128" s="85">
        <v>2</v>
      </c>
      <c r="L128" s="85">
        <v>1</v>
      </c>
      <c r="M128" s="86" t="s">
        <v>53</v>
      </c>
      <c r="N128" s="92">
        <v>6</v>
      </c>
      <c r="O128" s="92"/>
      <c r="P128" s="92"/>
      <c r="Q128" s="92"/>
      <c r="R128" s="92"/>
      <c r="S128" s="92"/>
      <c r="T128" s="92"/>
      <c r="U128" s="92"/>
      <c r="V128" s="92"/>
      <c r="W128" s="85"/>
      <c r="X128" s="85">
        <v>6</v>
      </c>
      <c r="Y128" s="92">
        <v>3</v>
      </c>
      <c r="Z128" s="92"/>
      <c r="AA128" s="92"/>
      <c r="AB128" s="92"/>
      <c r="AC128" s="85"/>
      <c r="AD128" s="92"/>
      <c r="AE128" s="85"/>
      <c r="AF128" s="95" t="s">
        <v>383</v>
      </c>
      <c r="AG128" s="96" t="s">
        <v>125</v>
      </c>
      <c r="AH128" s="98" t="s">
        <v>392</v>
      </c>
      <c r="AI128" s="85" t="s">
        <v>50</v>
      </c>
      <c r="AJ128" s="14"/>
    </row>
    <row r="129" spans="1:36" ht="18.5" x14ac:dyDescent="0.75">
      <c r="A129" s="83">
        <v>125</v>
      </c>
      <c r="B129" s="83" t="s">
        <v>74</v>
      </c>
      <c r="C129" s="83" t="s">
        <v>51</v>
      </c>
      <c r="D129" s="83" t="s">
        <v>110</v>
      </c>
      <c r="E129" s="83" t="s">
        <v>499</v>
      </c>
      <c r="F129" s="85">
        <v>30514</v>
      </c>
      <c r="G129" s="93">
        <v>46483</v>
      </c>
      <c r="H129" s="84">
        <f ca="1">G129-$A$2</f>
        <v>742</v>
      </c>
      <c r="I129" s="85">
        <v>4</v>
      </c>
      <c r="J129" s="85">
        <v>1</v>
      </c>
      <c r="K129" s="85">
        <v>2</v>
      </c>
      <c r="L129" s="85">
        <v>1</v>
      </c>
      <c r="M129" s="86" t="s">
        <v>53</v>
      </c>
      <c r="N129" s="85">
        <v>6</v>
      </c>
      <c r="O129" s="85"/>
      <c r="P129" s="85"/>
      <c r="Q129" s="85"/>
      <c r="R129" s="85"/>
      <c r="S129" s="85"/>
      <c r="T129" s="85"/>
      <c r="U129" s="85"/>
      <c r="V129" s="85"/>
      <c r="W129" s="85"/>
      <c r="X129" s="85">
        <v>6</v>
      </c>
      <c r="Y129" s="85">
        <v>3</v>
      </c>
      <c r="Z129" s="85"/>
      <c r="AA129" s="85"/>
      <c r="AB129" s="85"/>
      <c r="AC129" s="85"/>
      <c r="AD129" s="85"/>
      <c r="AE129" s="85"/>
      <c r="AF129" s="95" t="s">
        <v>383</v>
      </c>
      <c r="AG129" s="96" t="s">
        <v>125</v>
      </c>
      <c r="AH129" s="98" t="s">
        <v>392</v>
      </c>
      <c r="AI129" s="85" t="s">
        <v>50</v>
      </c>
      <c r="AJ129" s="14"/>
    </row>
    <row r="130" spans="1:36" ht="18.5" x14ac:dyDescent="0.75">
      <c r="A130" s="83">
        <v>126</v>
      </c>
      <c r="B130" s="83" t="s">
        <v>42</v>
      </c>
      <c r="C130" s="83" t="s">
        <v>51</v>
      </c>
      <c r="D130" s="83" t="s">
        <v>90</v>
      </c>
      <c r="E130" s="83" t="s">
        <v>615</v>
      </c>
      <c r="F130" s="85">
        <v>36581</v>
      </c>
      <c r="G130" s="93">
        <v>47199</v>
      </c>
      <c r="H130" s="84">
        <f ca="1">G130-$A$2</f>
        <v>1458</v>
      </c>
      <c r="I130" s="85">
        <v>4</v>
      </c>
      <c r="J130" s="85">
        <v>2</v>
      </c>
      <c r="K130" s="85">
        <v>2</v>
      </c>
      <c r="L130" s="85">
        <v>1</v>
      </c>
      <c r="M130" s="86" t="s">
        <v>88</v>
      </c>
      <c r="N130" s="85">
        <v>6</v>
      </c>
      <c r="O130" s="85"/>
      <c r="P130" s="85"/>
      <c r="Q130" s="85"/>
      <c r="R130" s="85"/>
      <c r="S130" s="85"/>
      <c r="T130" s="85"/>
      <c r="U130" s="85"/>
      <c r="V130" s="85"/>
      <c r="W130" s="85"/>
      <c r="X130" s="85">
        <v>6</v>
      </c>
      <c r="Y130" s="85">
        <v>4</v>
      </c>
      <c r="Z130" s="85"/>
      <c r="AA130" s="85">
        <v>2</v>
      </c>
      <c r="AB130" s="85">
        <v>1</v>
      </c>
      <c r="AC130" s="85">
        <v>6</v>
      </c>
      <c r="AD130" s="85"/>
      <c r="AE130" s="85">
        <v>6</v>
      </c>
      <c r="AF130" s="95" t="s">
        <v>383</v>
      </c>
      <c r="AG130" s="96" t="s">
        <v>367</v>
      </c>
      <c r="AH130" s="98" t="s">
        <v>400</v>
      </c>
      <c r="AI130" s="85" t="s">
        <v>80</v>
      </c>
      <c r="AJ130" s="14"/>
    </row>
    <row r="131" spans="1:36" ht="18.5" x14ac:dyDescent="0.75">
      <c r="A131" s="83">
        <v>127</v>
      </c>
      <c r="B131" s="83" t="s">
        <v>42</v>
      </c>
      <c r="C131" s="83" t="s">
        <v>51</v>
      </c>
      <c r="D131" s="83" t="s">
        <v>90</v>
      </c>
      <c r="E131" s="83" t="s">
        <v>616</v>
      </c>
      <c r="F131" s="85">
        <v>36581</v>
      </c>
      <c r="G131" s="93">
        <v>47199</v>
      </c>
      <c r="H131" s="84">
        <f ca="1">G131-$A$2</f>
        <v>1458</v>
      </c>
      <c r="I131" s="85">
        <v>4</v>
      </c>
      <c r="J131" s="85">
        <v>2</v>
      </c>
      <c r="K131" s="85">
        <v>2</v>
      </c>
      <c r="L131" s="85">
        <v>1</v>
      </c>
      <c r="M131" s="86" t="s">
        <v>88</v>
      </c>
      <c r="N131" s="85">
        <v>6</v>
      </c>
      <c r="O131" s="85"/>
      <c r="P131" s="85"/>
      <c r="Q131" s="85"/>
      <c r="R131" s="85"/>
      <c r="S131" s="92"/>
      <c r="T131" s="85"/>
      <c r="U131" s="85"/>
      <c r="V131" s="85"/>
      <c r="W131" s="85"/>
      <c r="X131" s="85">
        <v>6</v>
      </c>
      <c r="Y131" s="85">
        <v>4</v>
      </c>
      <c r="Z131" s="85"/>
      <c r="AA131" s="85">
        <v>2</v>
      </c>
      <c r="AB131" s="85">
        <v>1</v>
      </c>
      <c r="AC131" s="85">
        <v>6</v>
      </c>
      <c r="AD131" s="85"/>
      <c r="AE131" s="85">
        <v>6</v>
      </c>
      <c r="AF131" s="95" t="s">
        <v>383</v>
      </c>
      <c r="AG131" s="96" t="s">
        <v>367</v>
      </c>
      <c r="AH131" s="98" t="s">
        <v>400</v>
      </c>
      <c r="AI131" s="85" t="s">
        <v>80</v>
      </c>
      <c r="AJ131" s="14"/>
    </row>
    <row r="132" spans="1:36" ht="18.5" x14ac:dyDescent="0.75">
      <c r="A132" s="83">
        <v>128</v>
      </c>
      <c r="B132" s="83" t="s">
        <v>42</v>
      </c>
      <c r="C132" s="83" t="s">
        <v>51</v>
      </c>
      <c r="D132" s="83" t="s">
        <v>90</v>
      </c>
      <c r="E132" s="83" t="s">
        <v>617</v>
      </c>
      <c r="F132" s="85">
        <v>36581</v>
      </c>
      <c r="G132" s="93">
        <v>47199</v>
      </c>
      <c r="H132" s="84">
        <f ca="1">G132-$A$2</f>
        <v>1458</v>
      </c>
      <c r="I132" s="85">
        <v>4</v>
      </c>
      <c r="J132" s="85">
        <v>2</v>
      </c>
      <c r="K132" s="85">
        <v>2</v>
      </c>
      <c r="L132" s="85">
        <v>1</v>
      </c>
      <c r="M132" s="86" t="s">
        <v>88</v>
      </c>
      <c r="N132" s="85">
        <v>6</v>
      </c>
      <c r="O132" s="85"/>
      <c r="P132" s="85"/>
      <c r="Q132" s="85"/>
      <c r="R132" s="85"/>
      <c r="S132" s="85"/>
      <c r="T132" s="85"/>
      <c r="U132" s="85"/>
      <c r="V132" s="85"/>
      <c r="W132" s="85"/>
      <c r="X132" s="85">
        <v>6</v>
      </c>
      <c r="Y132" s="85">
        <v>4</v>
      </c>
      <c r="Z132" s="85"/>
      <c r="AA132" s="85">
        <v>2</v>
      </c>
      <c r="AB132" s="85">
        <v>1</v>
      </c>
      <c r="AC132" s="85">
        <v>6</v>
      </c>
      <c r="AD132" s="85"/>
      <c r="AE132" s="85">
        <v>6</v>
      </c>
      <c r="AF132" s="95" t="s">
        <v>383</v>
      </c>
      <c r="AG132" s="96" t="s">
        <v>367</v>
      </c>
      <c r="AH132" s="98" t="s">
        <v>400</v>
      </c>
      <c r="AI132" s="85" t="s">
        <v>80</v>
      </c>
      <c r="AJ132" s="14"/>
    </row>
    <row r="133" spans="1:36" ht="18.5" x14ac:dyDescent="0.75">
      <c r="A133" s="83">
        <v>129</v>
      </c>
      <c r="B133" s="83" t="s">
        <v>42</v>
      </c>
      <c r="C133" s="83" t="s">
        <v>51</v>
      </c>
      <c r="D133" s="83" t="s">
        <v>90</v>
      </c>
      <c r="E133" s="83" t="s">
        <v>618</v>
      </c>
      <c r="F133" s="85">
        <v>36581</v>
      </c>
      <c r="G133" s="93">
        <v>47199</v>
      </c>
      <c r="H133" s="84">
        <f ca="1">G133-$A$2</f>
        <v>1458</v>
      </c>
      <c r="I133" s="85">
        <v>4</v>
      </c>
      <c r="J133" s="85">
        <v>2</v>
      </c>
      <c r="K133" s="85">
        <v>2</v>
      </c>
      <c r="L133" s="85">
        <v>1</v>
      </c>
      <c r="M133" s="86" t="s">
        <v>88</v>
      </c>
      <c r="N133" s="85">
        <v>6</v>
      </c>
      <c r="O133" s="92"/>
      <c r="P133" s="92"/>
      <c r="Q133" s="92"/>
      <c r="R133" s="92"/>
      <c r="S133" s="92"/>
      <c r="T133" s="92"/>
      <c r="U133" s="92"/>
      <c r="V133" s="92"/>
      <c r="W133" s="92"/>
      <c r="X133" s="85">
        <v>6</v>
      </c>
      <c r="Y133" s="92">
        <v>4</v>
      </c>
      <c r="Z133" s="92"/>
      <c r="AA133" s="92">
        <v>2</v>
      </c>
      <c r="AB133" s="92">
        <v>1</v>
      </c>
      <c r="AC133" s="92">
        <v>6</v>
      </c>
      <c r="AD133" s="92"/>
      <c r="AE133" s="92">
        <v>6</v>
      </c>
      <c r="AF133" s="95" t="s">
        <v>383</v>
      </c>
      <c r="AG133" s="96" t="s">
        <v>367</v>
      </c>
      <c r="AH133" s="98" t="s">
        <v>400</v>
      </c>
      <c r="AI133" s="85" t="s">
        <v>80</v>
      </c>
      <c r="AJ133" s="14"/>
    </row>
    <row r="134" spans="1:36" ht="18.5" x14ac:dyDescent="0.75">
      <c r="A134" s="83">
        <v>130</v>
      </c>
      <c r="B134" s="83" t="s">
        <v>42</v>
      </c>
      <c r="C134" s="83" t="s">
        <v>86</v>
      </c>
      <c r="D134" s="83" t="s">
        <v>151</v>
      </c>
      <c r="E134" s="83" t="s">
        <v>492</v>
      </c>
      <c r="F134" s="85">
        <v>42991</v>
      </c>
      <c r="G134" s="93">
        <v>47181</v>
      </c>
      <c r="H134" s="84">
        <f ca="1">G134-$A$2</f>
        <v>1440</v>
      </c>
      <c r="I134" s="85">
        <v>2</v>
      </c>
      <c r="J134" s="85">
        <v>1</v>
      </c>
      <c r="K134" s="94">
        <v>0</v>
      </c>
      <c r="L134" s="85">
        <v>1</v>
      </c>
      <c r="M134" s="86" t="s">
        <v>513</v>
      </c>
      <c r="N134" s="85"/>
      <c r="O134" s="92"/>
      <c r="P134" s="92"/>
      <c r="Q134" s="92"/>
      <c r="R134" s="92"/>
      <c r="S134" s="92"/>
      <c r="T134" s="92"/>
      <c r="U134" s="92"/>
      <c r="V134" s="92"/>
      <c r="W134" s="92">
        <v>6</v>
      </c>
      <c r="X134" s="85">
        <v>6</v>
      </c>
      <c r="Y134" s="92">
        <v>2</v>
      </c>
      <c r="Z134" s="92"/>
      <c r="AA134" s="92"/>
      <c r="AB134" s="92"/>
      <c r="AC134" s="92"/>
      <c r="AD134" s="92"/>
      <c r="AE134" s="92"/>
      <c r="AF134" s="95" t="s">
        <v>383</v>
      </c>
      <c r="AG134" s="96" t="s">
        <v>125</v>
      </c>
      <c r="AH134" s="98" t="s">
        <v>385</v>
      </c>
      <c r="AI134" s="85" t="s">
        <v>50</v>
      </c>
      <c r="AJ134" s="14"/>
    </row>
    <row r="135" spans="1:36" ht="18.5" x14ac:dyDescent="0.75">
      <c r="A135" s="83">
        <v>131</v>
      </c>
      <c r="B135" s="83" t="s">
        <v>74</v>
      </c>
      <c r="C135" s="83" t="s">
        <v>51</v>
      </c>
      <c r="D135" s="83" t="s">
        <v>83</v>
      </c>
      <c r="E135" s="83" t="s">
        <v>621</v>
      </c>
      <c r="F135" s="85">
        <v>36419</v>
      </c>
      <c r="G135" s="93">
        <v>45929</v>
      </c>
      <c r="H135" s="84">
        <f ca="1">G135-$A$2</f>
        <v>188</v>
      </c>
      <c r="I135" s="85">
        <v>2</v>
      </c>
      <c r="J135" s="85">
        <v>1</v>
      </c>
      <c r="K135" s="85">
        <v>3</v>
      </c>
      <c r="L135" s="85">
        <v>1</v>
      </c>
      <c r="M135" s="86" t="s">
        <v>107</v>
      </c>
      <c r="N135" s="85"/>
      <c r="O135" s="92"/>
      <c r="P135" s="92"/>
      <c r="Q135" s="92"/>
      <c r="R135" s="92"/>
      <c r="S135" s="92"/>
      <c r="T135" s="92"/>
      <c r="U135" s="92"/>
      <c r="V135" s="92"/>
      <c r="W135" s="92"/>
      <c r="X135" s="85"/>
      <c r="Y135" s="92"/>
      <c r="Z135" s="92"/>
      <c r="AA135" s="92"/>
      <c r="AB135" s="92"/>
      <c r="AC135" s="92"/>
      <c r="AD135" s="92"/>
      <c r="AE135" s="92"/>
      <c r="AF135" s="95" t="s">
        <v>383</v>
      </c>
      <c r="AG135" s="96" t="s">
        <v>50</v>
      </c>
      <c r="AH135" s="98"/>
      <c r="AI135" s="85" t="s">
        <v>50</v>
      </c>
      <c r="AJ135" s="14"/>
    </row>
    <row r="136" spans="1:36" ht="18.5" x14ac:dyDescent="0.75">
      <c r="A136" s="83">
        <v>132</v>
      </c>
      <c r="B136" s="83" t="s">
        <v>42</v>
      </c>
      <c r="C136" s="83" t="s">
        <v>51</v>
      </c>
      <c r="D136" s="83" t="s">
        <v>83</v>
      </c>
      <c r="E136" s="83" t="s">
        <v>637</v>
      </c>
      <c r="F136" s="85">
        <v>34135</v>
      </c>
      <c r="G136" s="93">
        <v>47205</v>
      </c>
      <c r="H136" s="84">
        <f ca="1">G136-$A$2</f>
        <v>1464</v>
      </c>
      <c r="I136" s="85">
        <v>2</v>
      </c>
      <c r="J136" s="85">
        <v>5</v>
      </c>
      <c r="K136" s="85">
        <v>4</v>
      </c>
      <c r="L136" s="85">
        <v>4</v>
      </c>
      <c r="M136" s="86" t="s">
        <v>126</v>
      </c>
      <c r="N136" s="85"/>
      <c r="O136" s="92"/>
      <c r="P136" s="92"/>
      <c r="Q136" s="92"/>
      <c r="R136" s="92"/>
      <c r="S136" s="92"/>
      <c r="T136" s="92"/>
      <c r="U136" s="92"/>
      <c r="V136" s="92"/>
      <c r="W136" s="92"/>
      <c r="X136" s="85"/>
      <c r="Y136" s="92"/>
      <c r="Z136" s="92"/>
      <c r="AA136" s="92"/>
      <c r="AB136" s="92"/>
      <c r="AC136" s="92"/>
      <c r="AD136" s="92"/>
      <c r="AE136" s="92"/>
      <c r="AF136" s="95" t="s">
        <v>383</v>
      </c>
      <c r="AG136" s="96" t="s">
        <v>50</v>
      </c>
      <c r="AH136" s="98"/>
      <c r="AI136" s="85" t="s">
        <v>50</v>
      </c>
      <c r="AJ136" s="14"/>
    </row>
    <row r="137" spans="1:36" ht="18.5" x14ac:dyDescent="0.75">
      <c r="A137" s="83">
        <v>133</v>
      </c>
      <c r="B137" s="83" t="s">
        <v>42</v>
      </c>
      <c r="C137" s="83" t="s">
        <v>43</v>
      </c>
      <c r="D137" s="83" t="s">
        <v>244</v>
      </c>
      <c r="E137" s="83" t="s">
        <v>503</v>
      </c>
      <c r="F137" s="85">
        <v>39142</v>
      </c>
      <c r="G137" s="93">
        <v>46047</v>
      </c>
      <c r="H137" s="84">
        <f ca="1">G137-$A$2</f>
        <v>306</v>
      </c>
      <c r="I137" s="85">
        <v>3</v>
      </c>
      <c r="J137" s="85">
        <v>1</v>
      </c>
      <c r="K137" s="85">
        <v>1</v>
      </c>
      <c r="L137" s="85">
        <v>1</v>
      </c>
      <c r="M137" s="86" t="s">
        <v>128</v>
      </c>
      <c r="N137" s="85"/>
      <c r="O137" s="92"/>
      <c r="P137" s="92"/>
      <c r="Q137" s="92"/>
      <c r="R137" s="92"/>
      <c r="S137" s="92"/>
      <c r="T137" s="92"/>
      <c r="U137" s="92"/>
      <c r="V137" s="92"/>
      <c r="W137" s="92"/>
      <c r="X137" s="85"/>
      <c r="Y137" s="92"/>
      <c r="Z137" s="92"/>
      <c r="AA137" s="92"/>
      <c r="AB137" s="92"/>
      <c r="AC137" s="92"/>
      <c r="AD137" s="92"/>
      <c r="AE137" s="92"/>
      <c r="AF137" s="95" t="s">
        <v>383</v>
      </c>
      <c r="AG137" s="96" t="s">
        <v>50</v>
      </c>
      <c r="AH137" s="98"/>
      <c r="AI137" s="85" t="s">
        <v>50</v>
      </c>
      <c r="AJ137" s="14"/>
    </row>
    <row r="138" spans="1:36" ht="18.5" x14ac:dyDescent="0.75">
      <c r="A138" s="83">
        <v>134</v>
      </c>
      <c r="B138" s="83" t="s">
        <v>42</v>
      </c>
      <c r="C138" s="83" t="s">
        <v>51</v>
      </c>
      <c r="D138" s="83" t="s">
        <v>52</v>
      </c>
      <c r="E138" s="83" t="s">
        <v>534</v>
      </c>
      <c r="F138" s="85">
        <v>30915</v>
      </c>
      <c r="G138" s="93">
        <v>46519</v>
      </c>
      <c r="H138" s="84">
        <f ca="1">G138-$A$2</f>
        <v>778</v>
      </c>
      <c r="I138" s="85">
        <v>4</v>
      </c>
      <c r="J138" s="85">
        <v>1</v>
      </c>
      <c r="K138" s="85">
        <v>2</v>
      </c>
      <c r="L138" s="85">
        <v>1</v>
      </c>
      <c r="M138" s="86" t="s">
        <v>53</v>
      </c>
      <c r="N138" s="92">
        <v>3</v>
      </c>
      <c r="O138" s="92"/>
      <c r="P138" s="92">
        <v>2</v>
      </c>
      <c r="Q138" s="85"/>
      <c r="R138" s="85"/>
      <c r="S138" s="85"/>
      <c r="T138" s="85"/>
      <c r="U138" s="85"/>
      <c r="V138" s="92"/>
      <c r="W138" s="92">
        <v>5</v>
      </c>
      <c r="X138" s="92">
        <v>6</v>
      </c>
      <c r="Y138" s="92">
        <v>4</v>
      </c>
      <c r="Z138" s="92"/>
      <c r="AA138" s="85"/>
      <c r="AB138" s="85"/>
      <c r="AC138" s="85"/>
      <c r="AD138" s="85"/>
      <c r="AE138" s="85"/>
      <c r="AF138" s="95" t="s">
        <v>383</v>
      </c>
      <c r="AG138" s="96" t="s">
        <v>125</v>
      </c>
      <c r="AH138" s="98" t="s">
        <v>782</v>
      </c>
      <c r="AI138" s="85" t="s">
        <v>50</v>
      </c>
      <c r="AJ138" s="14"/>
    </row>
    <row r="139" spans="1:36" ht="18.5" x14ac:dyDescent="0.75">
      <c r="A139" s="83">
        <v>135</v>
      </c>
      <c r="B139" s="83" t="s">
        <v>42</v>
      </c>
      <c r="C139" s="83" t="s">
        <v>43</v>
      </c>
      <c r="D139" s="83" t="s">
        <v>426</v>
      </c>
      <c r="E139" s="83" t="s">
        <v>493</v>
      </c>
      <c r="F139" s="85">
        <v>49465</v>
      </c>
      <c r="G139" s="93">
        <v>46551</v>
      </c>
      <c r="H139" s="84">
        <f ca="1">G139-$A$2</f>
        <v>810</v>
      </c>
      <c r="I139" s="85">
        <v>3</v>
      </c>
      <c r="J139" s="85">
        <v>1</v>
      </c>
      <c r="K139" s="85">
        <v>2</v>
      </c>
      <c r="L139" s="85">
        <v>1</v>
      </c>
      <c r="M139" s="86" t="s">
        <v>72</v>
      </c>
      <c r="N139" s="92">
        <v>1</v>
      </c>
      <c r="O139" s="92"/>
      <c r="P139" s="92"/>
      <c r="Q139" s="85"/>
      <c r="R139" s="85"/>
      <c r="S139" s="85"/>
      <c r="T139" s="85"/>
      <c r="U139" s="85"/>
      <c r="V139" s="92"/>
      <c r="W139" s="92">
        <v>1</v>
      </c>
      <c r="X139" s="92">
        <v>6</v>
      </c>
      <c r="Y139" s="92">
        <v>4</v>
      </c>
      <c r="Z139" s="92"/>
      <c r="AA139" s="85">
        <v>2</v>
      </c>
      <c r="AB139" s="85">
        <v>6</v>
      </c>
      <c r="AC139" s="85">
        <v>6</v>
      </c>
      <c r="AD139" s="85"/>
      <c r="AE139" s="85">
        <v>6</v>
      </c>
      <c r="AF139" s="95" t="s">
        <v>383</v>
      </c>
      <c r="AG139" s="96" t="s">
        <v>367</v>
      </c>
      <c r="AH139" s="98" t="s">
        <v>430</v>
      </c>
      <c r="AI139" s="85" t="s">
        <v>58</v>
      </c>
      <c r="AJ139" s="14"/>
    </row>
    <row r="140" spans="1:36" ht="18.5" x14ac:dyDescent="0.75">
      <c r="A140" s="83">
        <v>136</v>
      </c>
      <c r="B140" s="83" t="s">
        <v>42</v>
      </c>
      <c r="C140" s="83" t="s">
        <v>43</v>
      </c>
      <c r="D140" s="83" t="s">
        <v>426</v>
      </c>
      <c r="E140" s="83" t="s">
        <v>494</v>
      </c>
      <c r="F140" s="85">
        <v>49465</v>
      </c>
      <c r="G140" s="93">
        <v>46551</v>
      </c>
      <c r="H140" s="84">
        <f ca="1">G140-$A$2</f>
        <v>810</v>
      </c>
      <c r="I140" s="85">
        <v>3</v>
      </c>
      <c r="J140" s="85">
        <v>1</v>
      </c>
      <c r="K140" s="85">
        <v>2</v>
      </c>
      <c r="L140" s="85">
        <v>1</v>
      </c>
      <c r="M140" s="86" t="s">
        <v>72</v>
      </c>
      <c r="N140" s="92">
        <v>1</v>
      </c>
      <c r="O140" s="92"/>
      <c r="P140" s="92"/>
      <c r="Q140" s="85"/>
      <c r="R140" s="85"/>
      <c r="S140" s="85"/>
      <c r="T140" s="85"/>
      <c r="U140" s="85"/>
      <c r="V140" s="92"/>
      <c r="W140" s="92">
        <v>1</v>
      </c>
      <c r="X140" s="92">
        <v>6</v>
      </c>
      <c r="Y140" s="92">
        <v>4</v>
      </c>
      <c r="Z140" s="92"/>
      <c r="AA140" s="85">
        <v>2</v>
      </c>
      <c r="AB140" s="85">
        <v>6</v>
      </c>
      <c r="AC140" s="85">
        <v>6</v>
      </c>
      <c r="AD140" s="85"/>
      <c r="AE140" s="85">
        <v>6</v>
      </c>
      <c r="AF140" s="95" t="s">
        <v>383</v>
      </c>
      <c r="AG140" s="96" t="s">
        <v>367</v>
      </c>
      <c r="AH140" s="98" t="s">
        <v>430</v>
      </c>
      <c r="AI140" s="85" t="s">
        <v>58</v>
      </c>
      <c r="AJ140" s="14"/>
    </row>
    <row r="141" spans="1:36" ht="18.5" x14ac:dyDescent="0.75">
      <c r="A141" s="83">
        <v>137</v>
      </c>
      <c r="B141" s="83" t="s">
        <v>42</v>
      </c>
      <c r="C141" s="83" t="s">
        <v>43</v>
      </c>
      <c r="D141" s="83" t="s">
        <v>426</v>
      </c>
      <c r="E141" s="83" t="s">
        <v>495</v>
      </c>
      <c r="F141" s="85">
        <v>49465</v>
      </c>
      <c r="G141" s="93">
        <v>46551</v>
      </c>
      <c r="H141" s="84">
        <f ca="1">G141-$A$2</f>
        <v>810</v>
      </c>
      <c r="I141" s="85">
        <v>3</v>
      </c>
      <c r="J141" s="85">
        <v>1</v>
      </c>
      <c r="K141" s="85">
        <v>2</v>
      </c>
      <c r="L141" s="85">
        <v>1</v>
      </c>
      <c r="M141" s="86" t="s">
        <v>72</v>
      </c>
      <c r="N141" s="92">
        <v>1</v>
      </c>
      <c r="O141" s="92"/>
      <c r="P141" s="92"/>
      <c r="Q141" s="85"/>
      <c r="R141" s="85"/>
      <c r="S141" s="85"/>
      <c r="T141" s="85"/>
      <c r="U141" s="85"/>
      <c r="V141" s="92"/>
      <c r="W141" s="92">
        <v>1</v>
      </c>
      <c r="X141" s="92">
        <v>6</v>
      </c>
      <c r="Y141" s="92">
        <v>4</v>
      </c>
      <c r="Z141" s="92"/>
      <c r="AA141" s="85">
        <v>2</v>
      </c>
      <c r="AB141" s="85">
        <v>6</v>
      </c>
      <c r="AC141" s="85">
        <v>6</v>
      </c>
      <c r="AD141" s="85"/>
      <c r="AE141" s="85">
        <v>6</v>
      </c>
      <c r="AF141" s="95" t="s">
        <v>383</v>
      </c>
      <c r="AG141" s="96" t="s">
        <v>367</v>
      </c>
      <c r="AH141" s="98" t="s">
        <v>430</v>
      </c>
      <c r="AI141" s="85" t="s">
        <v>58</v>
      </c>
      <c r="AJ141" s="14"/>
    </row>
    <row r="142" spans="1:36" ht="18.5" x14ac:dyDescent="0.75">
      <c r="A142" s="83">
        <v>138</v>
      </c>
      <c r="B142" s="83" t="s">
        <v>42</v>
      </c>
      <c r="C142" s="83" t="s">
        <v>43</v>
      </c>
      <c r="D142" s="83" t="s">
        <v>426</v>
      </c>
      <c r="E142" s="83" t="s">
        <v>498</v>
      </c>
      <c r="F142" s="85">
        <v>49465</v>
      </c>
      <c r="G142" s="93">
        <v>46551</v>
      </c>
      <c r="H142" s="84">
        <f ca="1">G142-$A$2</f>
        <v>810</v>
      </c>
      <c r="I142" s="85">
        <v>3</v>
      </c>
      <c r="J142" s="85">
        <v>1</v>
      </c>
      <c r="K142" s="85">
        <v>2</v>
      </c>
      <c r="L142" s="85">
        <v>1</v>
      </c>
      <c r="M142" s="86" t="s">
        <v>72</v>
      </c>
      <c r="N142" s="92">
        <v>1</v>
      </c>
      <c r="O142" s="92"/>
      <c r="P142" s="92"/>
      <c r="Q142" s="85"/>
      <c r="R142" s="85"/>
      <c r="S142" s="85"/>
      <c r="T142" s="85"/>
      <c r="U142" s="85"/>
      <c r="V142" s="92"/>
      <c r="W142" s="92">
        <v>1</v>
      </c>
      <c r="X142" s="92">
        <v>6</v>
      </c>
      <c r="Y142" s="92">
        <v>4</v>
      </c>
      <c r="Z142" s="92"/>
      <c r="AA142" s="85">
        <v>2</v>
      </c>
      <c r="AB142" s="85">
        <v>6</v>
      </c>
      <c r="AC142" s="85">
        <v>6</v>
      </c>
      <c r="AD142" s="85"/>
      <c r="AE142" s="85">
        <v>6</v>
      </c>
      <c r="AF142" s="95" t="s">
        <v>383</v>
      </c>
      <c r="AG142" s="96" t="s">
        <v>367</v>
      </c>
      <c r="AH142" s="98" t="s">
        <v>430</v>
      </c>
      <c r="AI142" s="85" t="s">
        <v>58</v>
      </c>
      <c r="AJ142" s="14"/>
    </row>
    <row r="143" spans="1:36" ht="18.5" x14ac:dyDescent="0.75">
      <c r="A143" s="83">
        <v>139</v>
      </c>
      <c r="B143" s="83" t="s">
        <v>42</v>
      </c>
      <c r="C143" s="83" t="s">
        <v>43</v>
      </c>
      <c r="D143" s="83" t="s">
        <v>426</v>
      </c>
      <c r="E143" s="83" t="s">
        <v>499</v>
      </c>
      <c r="F143" s="85">
        <v>49465</v>
      </c>
      <c r="G143" s="93">
        <v>46551</v>
      </c>
      <c r="H143" s="84">
        <f ca="1">G143-$A$2</f>
        <v>810</v>
      </c>
      <c r="I143" s="85">
        <v>3</v>
      </c>
      <c r="J143" s="85">
        <v>1</v>
      </c>
      <c r="K143" s="85">
        <v>2</v>
      </c>
      <c r="L143" s="85">
        <v>1</v>
      </c>
      <c r="M143" s="86" t="s">
        <v>72</v>
      </c>
      <c r="N143" s="92">
        <v>1</v>
      </c>
      <c r="O143" s="92"/>
      <c r="P143" s="92"/>
      <c r="Q143" s="85"/>
      <c r="R143" s="85"/>
      <c r="S143" s="85"/>
      <c r="T143" s="85"/>
      <c r="U143" s="85"/>
      <c r="V143" s="92"/>
      <c r="W143" s="92">
        <v>1</v>
      </c>
      <c r="X143" s="92">
        <v>6</v>
      </c>
      <c r="Y143" s="92">
        <v>4</v>
      </c>
      <c r="Z143" s="92"/>
      <c r="AA143" s="85">
        <v>2</v>
      </c>
      <c r="AB143" s="85">
        <v>6</v>
      </c>
      <c r="AC143" s="85">
        <v>6</v>
      </c>
      <c r="AD143" s="85"/>
      <c r="AE143" s="85">
        <v>6</v>
      </c>
      <c r="AF143" s="95" t="s">
        <v>383</v>
      </c>
      <c r="AG143" s="96" t="s">
        <v>367</v>
      </c>
      <c r="AH143" s="98" t="s">
        <v>430</v>
      </c>
      <c r="AI143" s="85" t="s">
        <v>58</v>
      </c>
      <c r="AJ143" s="14"/>
    </row>
    <row r="144" spans="1:36" ht="18.5" x14ac:dyDescent="0.75">
      <c r="A144" s="83">
        <v>140</v>
      </c>
      <c r="B144" s="83" t="s">
        <v>42</v>
      </c>
      <c r="C144" s="83" t="s">
        <v>43</v>
      </c>
      <c r="D144" s="83" t="s">
        <v>426</v>
      </c>
      <c r="E144" s="83" t="s">
        <v>500</v>
      </c>
      <c r="F144" s="85">
        <v>43035</v>
      </c>
      <c r="G144" s="93">
        <v>47246</v>
      </c>
      <c r="H144" s="84">
        <f ca="1">G144-$A$2</f>
        <v>1505</v>
      </c>
      <c r="I144" s="85">
        <v>3</v>
      </c>
      <c r="J144" s="85">
        <v>1</v>
      </c>
      <c r="K144" s="94">
        <v>0</v>
      </c>
      <c r="L144" s="85">
        <v>1</v>
      </c>
      <c r="M144" s="86" t="s">
        <v>412</v>
      </c>
      <c r="N144" s="92">
        <v>2</v>
      </c>
      <c r="O144" s="92"/>
      <c r="P144" s="92"/>
      <c r="Q144" s="85"/>
      <c r="R144" s="85"/>
      <c r="S144" s="85">
        <v>1</v>
      </c>
      <c r="T144" s="85"/>
      <c r="U144" s="85"/>
      <c r="V144" s="92"/>
      <c r="W144" s="92">
        <v>6</v>
      </c>
      <c r="X144" s="92">
        <v>6</v>
      </c>
      <c r="Y144" s="92">
        <v>3</v>
      </c>
      <c r="Z144" s="92"/>
      <c r="AA144" s="85">
        <v>2</v>
      </c>
      <c r="AB144" s="85">
        <v>5</v>
      </c>
      <c r="AC144" s="85">
        <v>6</v>
      </c>
      <c r="AD144" s="85"/>
      <c r="AE144" s="85">
        <v>6</v>
      </c>
      <c r="AF144" s="95" t="s">
        <v>383</v>
      </c>
      <c r="AG144" s="96" t="s">
        <v>367</v>
      </c>
      <c r="AH144" s="98" t="s">
        <v>405</v>
      </c>
      <c r="AI144" s="85" t="s">
        <v>50</v>
      </c>
      <c r="AJ144" s="14"/>
    </row>
    <row r="145" spans="1:36" ht="18.5" x14ac:dyDescent="0.75">
      <c r="A145" s="83">
        <v>141</v>
      </c>
      <c r="B145" s="83" t="s">
        <v>42</v>
      </c>
      <c r="C145" s="83" t="s">
        <v>43</v>
      </c>
      <c r="D145" s="83" t="s">
        <v>92</v>
      </c>
      <c r="E145" s="83" t="s">
        <v>535</v>
      </c>
      <c r="F145" s="85">
        <v>16977</v>
      </c>
      <c r="G145" s="93">
        <v>46145</v>
      </c>
      <c r="H145" s="84">
        <f ca="1">G145-$A$2</f>
        <v>404</v>
      </c>
      <c r="I145" s="85">
        <v>3</v>
      </c>
      <c r="J145" s="85">
        <v>1</v>
      </c>
      <c r="K145" s="85">
        <v>1</v>
      </c>
      <c r="L145" s="85">
        <v>1</v>
      </c>
      <c r="M145" s="86" t="s">
        <v>128</v>
      </c>
      <c r="N145" s="92">
        <v>4</v>
      </c>
      <c r="O145" s="92">
        <v>1</v>
      </c>
      <c r="P145" s="92">
        <v>1</v>
      </c>
      <c r="Q145" s="85"/>
      <c r="R145" s="85"/>
      <c r="S145" s="85">
        <v>1</v>
      </c>
      <c r="T145" s="85"/>
      <c r="U145" s="85"/>
      <c r="V145" s="92"/>
      <c r="W145" s="92">
        <v>3</v>
      </c>
      <c r="X145" s="92">
        <v>6</v>
      </c>
      <c r="Y145" s="92">
        <v>5</v>
      </c>
      <c r="Z145" s="92">
        <v>6</v>
      </c>
      <c r="AA145" s="85"/>
      <c r="AB145" s="85">
        <v>6</v>
      </c>
      <c r="AC145" s="85">
        <v>6</v>
      </c>
      <c r="AD145" s="85"/>
      <c r="AE145" s="85">
        <v>6</v>
      </c>
      <c r="AF145" s="95" t="s">
        <v>383</v>
      </c>
      <c r="AG145" s="96" t="s">
        <v>367</v>
      </c>
      <c r="AH145" s="98" t="s">
        <v>783</v>
      </c>
      <c r="AI145" s="85" t="s">
        <v>58</v>
      </c>
      <c r="AJ145" s="14"/>
    </row>
    <row r="146" spans="1:36" ht="18.5" x14ac:dyDescent="0.75">
      <c r="A146" s="83">
        <v>142</v>
      </c>
      <c r="B146" s="83" t="s">
        <v>42</v>
      </c>
      <c r="C146" s="83" t="s">
        <v>43</v>
      </c>
      <c r="D146" s="83" t="s">
        <v>55</v>
      </c>
      <c r="E146" s="83" t="s">
        <v>536</v>
      </c>
      <c r="F146" s="85">
        <v>5774</v>
      </c>
      <c r="G146" s="93">
        <v>45931</v>
      </c>
      <c r="H146" s="84">
        <f ca="1">G146-$A$2</f>
        <v>190</v>
      </c>
      <c r="I146" s="85">
        <v>1</v>
      </c>
      <c r="J146" s="85">
        <v>1</v>
      </c>
      <c r="K146" s="85">
        <v>1</v>
      </c>
      <c r="L146" s="94">
        <v>0</v>
      </c>
      <c r="M146" s="86" t="s">
        <v>259</v>
      </c>
      <c r="N146" s="92">
        <v>1</v>
      </c>
      <c r="O146" s="92">
        <v>1</v>
      </c>
      <c r="P146" s="92">
        <v>1</v>
      </c>
      <c r="Q146" s="85"/>
      <c r="R146" s="85">
        <v>2</v>
      </c>
      <c r="S146" s="85"/>
      <c r="T146" s="85">
        <v>1</v>
      </c>
      <c r="U146" s="85"/>
      <c r="V146" s="92">
        <v>1</v>
      </c>
      <c r="W146" s="92"/>
      <c r="X146" s="92">
        <v>6</v>
      </c>
      <c r="Y146" s="92">
        <v>3</v>
      </c>
      <c r="Z146" s="92">
        <v>6</v>
      </c>
      <c r="AA146" s="85">
        <v>3</v>
      </c>
      <c r="AB146" s="85">
        <v>5</v>
      </c>
      <c r="AC146" s="85">
        <v>6</v>
      </c>
      <c r="AD146" s="85"/>
      <c r="AE146" s="85">
        <v>6</v>
      </c>
      <c r="AF146" s="95" t="s">
        <v>383</v>
      </c>
      <c r="AG146" s="96" t="s">
        <v>367</v>
      </c>
      <c r="AH146" s="98" t="s">
        <v>784</v>
      </c>
      <c r="AI146" s="85" t="s">
        <v>58</v>
      </c>
      <c r="AJ146" s="14"/>
    </row>
    <row r="147" spans="1:36" ht="18.5" x14ac:dyDescent="0.75">
      <c r="A147" s="83">
        <v>143</v>
      </c>
      <c r="B147" s="83" t="s">
        <v>42</v>
      </c>
      <c r="C147" s="83" t="s">
        <v>86</v>
      </c>
      <c r="D147" s="83" t="s">
        <v>92</v>
      </c>
      <c r="E147" s="83" t="s">
        <v>537</v>
      </c>
      <c r="F147" s="85">
        <v>16311</v>
      </c>
      <c r="G147" s="93">
        <v>47427</v>
      </c>
      <c r="H147" s="84">
        <f ca="1">G147-$A$2</f>
        <v>1686</v>
      </c>
      <c r="I147" s="85">
        <v>2</v>
      </c>
      <c r="J147" s="85">
        <v>1</v>
      </c>
      <c r="K147" s="94">
        <v>0</v>
      </c>
      <c r="L147" s="94">
        <v>0</v>
      </c>
      <c r="M147" s="86" t="s">
        <v>464</v>
      </c>
      <c r="N147" s="92">
        <v>3</v>
      </c>
      <c r="O147" s="92">
        <v>3</v>
      </c>
      <c r="P147" s="92">
        <v>2</v>
      </c>
      <c r="Q147" s="85"/>
      <c r="R147" s="85">
        <v>6</v>
      </c>
      <c r="S147" s="85"/>
      <c r="T147" s="85">
        <v>2</v>
      </c>
      <c r="U147" s="85">
        <v>1</v>
      </c>
      <c r="V147" s="92"/>
      <c r="W147" s="92">
        <v>3</v>
      </c>
      <c r="X147" s="92">
        <v>6</v>
      </c>
      <c r="Y147" s="92">
        <v>5</v>
      </c>
      <c r="Z147" s="92">
        <v>6</v>
      </c>
      <c r="AA147" s="85"/>
      <c r="AB147" s="85">
        <v>3</v>
      </c>
      <c r="AC147" s="85">
        <v>6</v>
      </c>
      <c r="AD147" s="85"/>
      <c r="AE147" s="85">
        <v>6</v>
      </c>
      <c r="AF147" s="95" t="s">
        <v>383</v>
      </c>
      <c r="AG147" s="96" t="s">
        <v>367</v>
      </c>
      <c r="AH147" s="98" t="s">
        <v>785</v>
      </c>
      <c r="AI147" s="85" t="s">
        <v>80</v>
      </c>
      <c r="AJ147" s="14"/>
    </row>
    <row r="148" spans="1:36" ht="18.5" x14ac:dyDescent="0.75">
      <c r="A148" s="83">
        <v>144</v>
      </c>
      <c r="B148" s="83" t="s">
        <v>42</v>
      </c>
      <c r="C148" s="83" t="s">
        <v>43</v>
      </c>
      <c r="D148" s="83" t="s">
        <v>140</v>
      </c>
      <c r="E148" s="83" t="s">
        <v>537</v>
      </c>
      <c r="F148" s="85">
        <v>51173</v>
      </c>
      <c r="G148" s="93">
        <v>47309</v>
      </c>
      <c r="H148" s="84">
        <f ca="1">G148-$A$2</f>
        <v>1568</v>
      </c>
      <c r="I148" s="85">
        <v>2</v>
      </c>
      <c r="J148" s="85">
        <v>1</v>
      </c>
      <c r="K148" s="85">
        <v>1</v>
      </c>
      <c r="L148" s="94">
        <v>0</v>
      </c>
      <c r="M148" s="86" t="s">
        <v>238</v>
      </c>
      <c r="N148" s="92">
        <v>5</v>
      </c>
      <c r="O148" s="92">
        <v>1</v>
      </c>
      <c r="P148" s="92">
        <v>3</v>
      </c>
      <c r="Q148" s="85"/>
      <c r="R148" s="92">
        <v>1</v>
      </c>
      <c r="S148" s="85"/>
      <c r="T148" s="92">
        <v>1</v>
      </c>
      <c r="U148" s="85"/>
      <c r="V148" s="92">
        <v>1</v>
      </c>
      <c r="W148" s="92">
        <v>1</v>
      </c>
      <c r="X148" s="92">
        <v>6</v>
      </c>
      <c r="Y148" s="92">
        <v>2</v>
      </c>
      <c r="Z148" s="92">
        <v>6</v>
      </c>
      <c r="AA148" s="92">
        <v>4</v>
      </c>
      <c r="AB148" s="92">
        <v>5</v>
      </c>
      <c r="AC148" s="92">
        <v>6</v>
      </c>
      <c r="AD148" s="85"/>
      <c r="AE148" s="92">
        <v>6</v>
      </c>
      <c r="AF148" s="95" t="s">
        <v>383</v>
      </c>
      <c r="AG148" s="96" t="s">
        <v>367</v>
      </c>
      <c r="AH148" s="98" t="s">
        <v>786</v>
      </c>
      <c r="AI148" s="85" t="s">
        <v>80</v>
      </c>
      <c r="AJ148" s="14"/>
    </row>
    <row r="149" spans="1:36" ht="18.5" x14ac:dyDescent="0.75">
      <c r="A149" s="83">
        <v>145</v>
      </c>
      <c r="B149" s="83" t="s">
        <v>42</v>
      </c>
      <c r="C149" s="83" t="s">
        <v>43</v>
      </c>
      <c r="D149" s="83" t="s">
        <v>55</v>
      </c>
      <c r="E149" s="83" t="s">
        <v>611</v>
      </c>
      <c r="F149" s="85">
        <v>15532</v>
      </c>
      <c r="G149" s="93">
        <v>45977</v>
      </c>
      <c r="H149" s="84">
        <f ca="1">G149-$A$2</f>
        <v>236</v>
      </c>
      <c r="I149" s="94">
        <v>0</v>
      </c>
      <c r="J149" s="85">
        <v>1</v>
      </c>
      <c r="K149" s="85">
        <v>1</v>
      </c>
      <c r="L149" s="94">
        <v>0</v>
      </c>
      <c r="M149" s="86" t="s">
        <v>465</v>
      </c>
      <c r="N149" s="92">
        <v>1</v>
      </c>
      <c r="O149" s="92"/>
      <c r="P149" s="92"/>
      <c r="Q149" s="85"/>
      <c r="R149" s="85"/>
      <c r="S149" s="85"/>
      <c r="T149" s="85">
        <v>1</v>
      </c>
      <c r="U149" s="85"/>
      <c r="V149" s="92"/>
      <c r="W149" s="92"/>
      <c r="X149" s="92">
        <v>2</v>
      </c>
      <c r="Y149" s="92">
        <v>1</v>
      </c>
      <c r="Z149" s="92">
        <v>2</v>
      </c>
      <c r="AA149" s="85">
        <v>1</v>
      </c>
      <c r="AB149" s="85">
        <v>1</v>
      </c>
      <c r="AC149" s="85">
        <v>6</v>
      </c>
      <c r="AD149" s="85"/>
      <c r="AE149" s="85">
        <v>6</v>
      </c>
      <c r="AF149" s="95" t="s">
        <v>383</v>
      </c>
      <c r="AG149" s="96" t="s">
        <v>125</v>
      </c>
      <c r="AH149" s="98" t="s">
        <v>787</v>
      </c>
      <c r="AI149" s="85" t="s">
        <v>50</v>
      </c>
      <c r="AJ149" s="14"/>
    </row>
    <row r="150" spans="1:36" ht="18.5" x14ac:dyDescent="0.75">
      <c r="A150" s="83">
        <v>146</v>
      </c>
      <c r="B150" s="83" t="s">
        <v>42</v>
      </c>
      <c r="C150" s="83" t="s">
        <v>86</v>
      </c>
      <c r="D150" s="83" t="s">
        <v>90</v>
      </c>
      <c r="E150" s="83" t="s">
        <v>612</v>
      </c>
      <c r="F150" s="85">
        <v>45652</v>
      </c>
      <c r="G150" s="93">
        <v>46098</v>
      </c>
      <c r="H150" s="84">
        <f ca="1">G150-$A$2</f>
        <v>357</v>
      </c>
      <c r="I150" s="85">
        <v>2</v>
      </c>
      <c r="J150" s="94">
        <v>0</v>
      </c>
      <c r="K150" s="94">
        <v>0</v>
      </c>
      <c r="L150" s="94">
        <v>0</v>
      </c>
      <c r="M150" s="86" t="s">
        <v>512</v>
      </c>
      <c r="N150" s="92">
        <v>3</v>
      </c>
      <c r="O150" s="92"/>
      <c r="P150" s="92"/>
      <c r="Q150" s="85"/>
      <c r="R150" s="85"/>
      <c r="S150" s="85"/>
      <c r="T150" s="85"/>
      <c r="U150" s="85"/>
      <c r="V150" s="92"/>
      <c r="W150" s="92"/>
      <c r="X150" s="92">
        <v>6</v>
      </c>
      <c r="Y150" s="92">
        <v>2</v>
      </c>
      <c r="Z150" s="92"/>
      <c r="AA150" s="85"/>
      <c r="AB150" s="85"/>
      <c r="AC150" s="85">
        <v>6</v>
      </c>
      <c r="AD150" s="85"/>
      <c r="AE150" s="85"/>
      <c r="AF150" s="95" t="s">
        <v>383</v>
      </c>
      <c r="AG150" s="96" t="s">
        <v>125</v>
      </c>
      <c r="AH150" s="98" t="s">
        <v>788</v>
      </c>
      <c r="AI150" s="85" t="s">
        <v>50</v>
      </c>
      <c r="AJ150" s="14"/>
    </row>
    <row r="151" spans="1:36" ht="18.5" x14ac:dyDescent="0.75">
      <c r="A151" s="83">
        <v>147</v>
      </c>
      <c r="B151" s="83" t="s">
        <v>42</v>
      </c>
      <c r="C151" s="83" t="s">
        <v>43</v>
      </c>
      <c r="D151" s="83" t="s">
        <v>55</v>
      </c>
      <c r="E151" s="83" t="s">
        <v>569</v>
      </c>
      <c r="F151" s="85">
        <v>38792</v>
      </c>
      <c r="G151" s="93">
        <v>46125</v>
      </c>
      <c r="H151" s="84">
        <f ca="1">G151-$A$2</f>
        <v>384</v>
      </c>
      <c r="I151" s="85">
        <v>3</v>
      </c>
      <c r="J151" s="85">
        <v>1</v>
      </c>
      <c r="K151" s="85">
        <v>2</v>
      </c>
      <c r="L151" s="85">
        <v>1</v>
      </c>
      <c r="M151" s="86" t="s">
        <v>45</v>
      </c>
      <c r="N151" s="92">
        <v>2</v>
      </c>
      <c r="O151" s="92">
        <v>1</v>
      </c>
      <c r="P151" s="92">
        <v>1</v>
      </c>
      <c r="Q151" s="85">
        <v>1</v>
      </c>
      <c r="R151" s="85">
        <v>3</v>
      </c>
      <c r="S151" s="85">
        <v>1</v>
      </c>
      <c r="T151" s="85">
        <v>1</v>
      </c>
      <c r="U151" s="85"/>
      <c r="V151" s="92">
        <v>1</v>
      </c>
      <c r="W151" s="92">
        <v>6</v>
      </c>
      <c r="X151" s="92">
        <v>6</v>
      </c>
      <c r="Y151" s="92">
        <v>5</v>
      </c>
      <c r="Z151" s="92">
        <v>4</v>
      </c>
      <c r="AA151" s="85">
        <v>4</v>
      </c>
      <c r="AB151" s="85">
        <v>5</v>
      </c>
      <c r="AC151" s="85">
        <v>6</v>
      </c>
      <c r="AD151" s="85"/>
      <c r="AE151" s="85">
        <v>6</v>
      </c>
      <c r="AF151" s="95" t="s">
        <v>383</v>
      </c>
      <c r="AG151" s="96" t="s">
        <v>367</v>
      </c>
      <c r="AH151" s="98" t="s">
        <v>789</v>
      </c>
      <c r="AI151" s="85" t="s">
        <v>58</v>
      </c>
      <c r="AJ151" s="14"/>
    </row>
    <row r="152" spans="1:36" ht="18.5" x14ac:dyDescent="0.75">
      <c r="A152" s="83">
        <v>148</v>
      </c>
      <c r="B152" s="83" t="s">
        <v>42</v>
      </c>
      <c r="C152" s="83" t="s">
        <v>43</v>
      </c>
      <c r="D152" s="83" t="s">
        <v>55</v>
      </c>
      <c r="E152" s="83" t="s">
        <v>534</v>
      </c>
      <c r="F152" s="85">
        <v>38792</v>
      </c>
      <c r="G152" s="93">
        <v>46125</v>
      </c>
      <c r="H152" s="84">
        <f ca="1">G152-$A$2</f>
        <v>384</v>
      </c>
      <c r="I152" s="85">
        <v>3</v>
      </c>
      <c r="J152" s="85">
        <v>1</v>
      </c>
      <c r="K152" s="85">
        <v>2</v>
      </c>
      <c r="L152" s="85">
        <v>1</v>
      </c>
      <c r="M152" s="86" t="s">
        <v>45</v>
      </c>
      <c r="N152" s="92">
        <v>2</v>
      </c>
      <c r="O152" s="92">
        <v>1</v>
      </c>
      <c r="P152" s="92">
        <v>1</v>
      </c>
      <c r="Q152" s="85">
        <v>1</v>
      </c>
      <c r="R152" s="85">
        <v>3</v>
      </c>
      <c r="S152" s="85">
        <v>1</v>
      </c>
      <c r="T152" s="85">
        <v>1</v>
      </c>
      <c r="U152" s="85"/>
      <c r="V152" s="92">
        <v>1</v>
      </c>
      <c r="W152" s="92">
        <v>6</v>
      </c>
      <c r="X152" s="92">
        <v>6</v>
      </c>
      <c r="Y152" s="92">
        <v>5</v>
      </c>
      <c r="Z152" s="92">
        <v>4</v>
      </c>
      <c r="AA152" s="85">
        <v>4</v>
      </c>
      <c r="AB152" s="85">
        <v>5</v>
      </c>
      <c r="AC152" s="85">
        <v>6</v>
      </c>
      <c r="AD152" s="85"/>
      <c r="AE152" s="85">
        <v>6</v>
      </c>
      <c r="AF152" s="95" t="s">
        <v>383</v>
      </c>
      <c r="AG152" s="96" t="s">
        <v>367</v>
      </c>
      <c r="AH152" s="98" t="s">
        <v>789</v>
      </c>
      <c r="AI152" s="85" t="s">
        <v>58</v>
      </c>
      <c r="AJ152" s="14"/>
    </row>
    <row r="153" spans="1:36" ht="18.5" x14ac:dyDescent="0.75">
      <c r="A153" s="83">
        <v>149</v>
      </c>
      <c r="B153" s="83" t="s">
        <v>42</v>
      </c>
      <c r="C153" s="83" t="s">
        <v>51</v>
      </c>
      <c r="D153" s="83" t="s">
        <v>55</v>
      </c>
      <c r="E153" s="83" t="s">
        <v>504</v>
      </c>
      <c r="F153" s="85">
        <v>8371</v>
      </c>
      <c r="G153" s="93">
        <v>45881</v>
      </c>
      <c r="H153" s="84">
        <f ca="1">G153-$A$2</f>
        <v>140</v>
      </c>
      <c r="I153" s="85">
        <v>2</v>
      </c>
      <c r="J153" s="85">
        <v>1</v>
      </c>
      <c r="K153" s="85">
        <v>2</v>
      </c>
      <c r="L153" s="85">
        <v>1</v>
      </c>
      <c r="M153" s="86" t="s">
        <v>466</v>
      </c>
      <c r="N153" s="92"/>
      <c r="O153" s="92"/>
      <c r="P153" s="92"/>
      <c r="Q153" s="85"/>
      <c r="R153" s="85"/>
      <c r="S153" s="85"/>
      <c r="T153" s="85"/>
      <c r="U153" s="85"/>
      <c r="V153" s="92"/>
      <c r="W153" s="92"/>
      <c r="X153" s="92"/>
      <c r="Y153" s="92"/>
      <c r="Z153" s="92"/>
      <c r="AA153" s="85"/>
      <c r="AB153" s="85"/>
      <c r="AC153" s="85"/>
      <c r="AD153" s="85"/>
      <c r="AE153" s="85"/>
      <c r="AF153" s="95" t="s">
        <v>383</v>
      </c>
      <c r="AG153" s="96" t="s">
        <v>50</v>
      </c>
      <c r="AH153" s="98"/>
      <c r="AI153" s="85" t="s">
        <v>50</v>
      </c>
      <c r="AJ153" s="14"/>
    </row>
    <row r="154" spans="1:36" ht="18.5" x14ac:dyDescent="0.75">
      <c r="A154" s="83">
        <v>150</v>
      </c>
      <c r="B154" s="83" t="s">
        <v>42</v>
      </c>
      <c r="C154" s="83" t="s">
        <v>51</v>
      </c>
      <c r="D154" s="83" t="s">
        <v>55</v>
      </c>
      <c r="E154" s="83" t="s">
        <v>613</v>
      </c>
      <c r="F154" s="85">
        <v>47861</v>
      </c>
      <c r="G154" s="93">
        <v>46580</v>
      </c>
      <c r="H154" s="84">
        <f ca="1">G154-$A$2</f>
        <v>839</v>
      </c>
      <c r="I154" s="85">
        <v>2</v>
      </c>
      <c r="J154" s="85">
        <v>1</v>
      </c>
      <c r="K154" s="85">
        <v>4</v>
      </c>
      <c r="L154" s="85">
        <v>1</v>
      </c>
      <c r="M154" s="86" t="s">
        <v>467</v>
      </c>
      <c r="N154" s="92"/>
      <c r="O154" s="92"/>
      <c r="P154" s="92"/>
      <c r="Q154" s="85"/>
      <c r="R154" s="85"/>
      <c r="S154" s="85"/>
      <c r="T154" s="85"/>
      <c r="U154" s="85"/>
      <c r="V154" s="92"/>
      <c r="W154" s="92"/>
      <c r="X154" s="92"/>
      <c r="Y154" s="92"/>
      <c r="Z154" s="92"/>
      <c r="AA154" s="85"/>
      <c r="AB154" s="85"/>
      <c r="AC154" s="85"/>
      <c r="AD154" s="85"/>
      <c r="AE154" s="85"/>
      <c r="AF154" s="95" t="s">
        <v>383</v>
      </c>
      <c r="AG154" s="96" t="s">
        <v>50</v>
      </c>
      <c r="AH154" s="98"/>
      <c r="AI154" s="85" t="s">
        <v>50</v>
      </c>
      <c r="AJ154" s="14"/>
    </row>
    <row r="155" spans="1:36" ht="18.5" x14ac:dyDescent="0.75">
      <c r="A155" s="83">
        <v>151</v>
      </c>
      <c r="B155" s="83" t="s">
        <v>42</v>
      </c>
      <c r="C155" s="83" t="s">
        <v>51</v>
      </c>
      <c r="D155" s="83" t="s">
        <v>55</v>
      </c>
      <c r="E155" s="83" t="s">
        <v>538</v>
      </c>
      <c r="F155" s="85">
        <v>12284</v>
      </c>
      <c r="G155" s="93">
        <v>45881</v>
      </c>
      <c r="H155" s="84">
        <f ca="1">G155-$A$2</f>
        <v>140</v>
      </c>
      <c r="I155" s="85">
        <v>3</v>
      </c>
      <c r="J155" s="85">
        <v>2</v>
      </c>
      <c r="K155" s="85">
        <v>4</v>
      </c>
      <c r="L155" s="85">
        <v>2</v>
      </c>
      <c r="M155" s="86" t="s">
        <v>468</v>
      </c>
      <c r="N155" s="92"/>
      <c r="O155" s="92"/>
      <c r="P155" s="92"/>
      <c r="Q155" s="85"/>
      <c r="R155" s="85"/>
      <c r="S155" s="85"/>
      <c r="T155" s="85"/>
      <c r="U155" s="85"/>
      <c r="V155" s="92"/>
      <c r="W155" s="92"/>
      <c r="X155" s="92"/>
      <c r="Y155" s="92"/>
      <c r="Z155" s="92"/>
      <c r="AA155" s="85"/>
      <c r="AB155" s="85"/>
      <c r="AC155" s="85"/>
      <c r="AD155" s="85"/>
      <c r="AE155" s="85"/>
      <c r="AF155" s="95" t="s">
        <v>383</v>
      </c>
      <c r="AG155" s="96" t="s">
        <v>50</v>
      </c>
      <c r="AH155" s="98"/>
      <c r="AI155" s="85" t="s">
        <v>50</v>
      </c>
      <c r="AJ155" s="14"/>
    </row>
    <row r="156" spans="1:36" ht="18.5" x14ac:dyDescent="0.75">
      <c r="A156" s="83">
        <v>152</v>
      </c>
      <c r="B156" s="83" t="s">
        <v>42</v>
      </c>
      <c r="C156" s="83" t="s">
        <v>43</v>
      </c>
      <c r="D156" s="83" t="s">
        <v>469</v>
      </c>
      <c r="E156" s="83" t="s">
        <v>589</v>
      </c>
      <c r="F156" s="85">
        <v>43621</v>
      </c>
      <c r="G156" s="93">
        <v>47407</v>
      </c>
      <c r="H156" s="84">
        <f ca="1">G156-$A$2</f>
        <v>1666</v>
      </c>
      <c r="I156" s="85">
        <v>4</v>
      </c>
      <c r="J156" s="85">
        <v>1</v>
      </c>
      <c r="K156" s="85">
        <v>2</v>
      </c>
      <c r="L156" s="85">
        <v>1</v>
      </c>
      <c r="M156" s="86" t="s">
        <v>53</v>
      </c>
      <c r="N156" s="92">
        <v>2</v>
      </c>
      <c r="O156" s="92"/>
      <c r="P156" s="92"/>
      <c r="Q156" s="85"/>
      <c r="R156" s="85"/>
      <c r="S156" s="85"/>
      <c r="T156" s="85"/>
      <c r="U156" s="85"/>
      <c r="V156" s="92"/>
      <c r="W156" s="92"/>
      <c r="X156" s="92">
        <v>6</v>
      </c>
      <c r="Y156" s="92">
        <v>4</v>
      </c>
      <c r="Z156" s="92"/>
      <c r="AA156" s="85"/>
      <c r="AB156" s="85"/>
      <c r="AC156" s="85"/>
      <c r="AD156" s="85"/>
      <c r="AE156" s="85"/>
      <c r="AF156" s="95" t="s">
        <v>383</v>
      </c>
      <c r="AG156" s="96" t="s">
        <v>125</v>
      </c>
      <c r="AH156" s="98" t="s">
        <v>392</v>
      </c>
      <c r="AI156" s="85" t="s">
        <v>50</v>
      </c>
      <c r="AJ156" s="14"/>
    </row>
    <row r="157" spans="1:36" ht="18.5" x14ac:dyDescent="0.75">
      <c r="A157" s="83">
        <v>153</v>
      </c>
      <c r="B157" s="83" t="s">
        <v>42</v>
      </c>
      <c r="C157" s="83" t="s">
        <v>43</v>
      </c>
      <c r="D157" s="83" t="s">
        <v>469</v>
      </c>
      <c r="E157" s="83" t="s">
        <v>590</v>
      </c>
      <c r="F157" s="85">
        <v>43621</v>
      </c>
      <c r="G157" s="93">
        <v>47407</v>
      </c>
      <c r="H157" s="84">
        <f ca="1">G157-$A$2</f>
        <v>1666</v>
      </c>
      <c r="I157" s="85">
        <v>4</v>
      </c>
      <c r="J157" s="85">
        <v>1</v>
      </c>
      <c r="K157" s="85">
        <v>2</v>
      </c>
      <c r="L157" s="85">
        <v>1</v>
      </c>
      <c r="M157" s="86" t="s">
        <v>53</v>
      </c>
      <c r="N157" s="92">
        <v>2</v>
      </c>
      <c r="O157" s="92"/>
      <c r="P157" s="92"/>
      <c r="Q157" s="85"/>
      <c r="R157" s="85"/>
      <c r="S157" s="85"/>
      <c r="T157" s="85"/>
      <c r="U157" s="85"/>
      <c r="V157" s="92"/>
      <c r="W157" s="92"/>
      <c r="X157" s="92">
        <v>6</v>
      </c>
      <c r="Y157" s="92">
        <v>4</v>
      </c>
      <c r="Z157" s="92"/>
      <c r="AA157" s="85"/>
      <c r="AB157" s="85"/>
      <c r="AC157" s="85"/>
      <c r="AD157" s="85"/>
      <c r="AE157" s="85"/>
      <c r="AF157" s="95" t="s">
        <v>383</v>
      </c>
      <c r="AG157" s="96" t="s">
        <v>125</v>
      </c>
      <c r="AH157" s="98" t="s">
        <v>392</v>
      </c>
      <c r="AI157" s="85" t="s">
        <v>50</v>
      </c>
      <c r="AJ157" s="14"/>
    </row>
    <row r="158" spans="1:36" ht="18.5" x14ac:dyDescent="0.75">
      <c r="A158" s="83">
        <v>154</v>
      </c>
      <c r="B158" s="83" t="s">
        <v>42</v>
      </c>
      <c r="C158" s="83" t="s">
        <v>43</v>
      </c>
      <c r="D158" s="83" t="s">
        <v>469</v>
      </c>
      <c r="E158" s="83" t="s">
        <v>591</v>
      </c>
      <c r="F158" s="85">
        <v>43621</v>
      </c>
      <c r="G158" s="93">
        <v>47407</v>
      </c>
      <c r="H158" s="84">
        <f ca="1">G158-$A$2</f>
        <v>1666</v>
      </c>
      <c r="I158" s="85">
        <v>4</v>
      </c>
      <c r="J158" s="85">
        <v>1</v>
      </c>
      <c r="K158" s="85">
        <v>2</v>
      </c>
      <c r="L158" s="85">
        <v>1</v>
      </c>
      <c r="M158" s="86" t="s">
        <v>53</v>
      </c>
      <c r="N158" s="92">
        <v>2</v>
      </c>
      <c r="O158" s="92"/>
      <c r="P158" s="92"/>
      <c r="Q158" s="85"/>
      <c r="R158" s="85"/>
      <c r="S158" s="85"/>
      <c r="T158" s="85"/>
      <c r="U158" s="85"/>
      <c r="V158" s="92"/>
      <c r="W158" s="92"/>
      <c r="X158" s="92">
        <v>6</v>
      </c>
      <c r="Y158" s="92">
        <v>4</v>
      </c>
      <c r="Z158" s="92"/>
      <c r="AA158" s="85"/>
      <c r="AB158" s="85"/>
      <c r="AC158" s="85"/>
      <c r="AD158" s="85"/>
      <c r="AE158" s="85"/>
      <c r="AF158" s="95" t="s">
        <v>383</v>
      </c>
      <c r="AG158" s="96" t="s">
        <v>125</v>
      </c>
      <c r="AH158" s="98" t="s">
        <v>392</v>
      </c>
      <c r="AI158" s="85" t="s">
        <v>50</v>
      </c>
      <c r="AJ158" s="14"/>
    </row>
    <row r="159" spans="1:36" ht="18.5" x14ac:dyDescent="0.75">
      <c r="A159" s="83">
        <v>155</v>
      </c>
      <c r="B159" s="83" t="s">
        <v>42</v>
      </c>
      <c r="C159" s="83" t="s">
        <v>43</v>
      </c>
      <c r="D159" s="83" t="s">
        <v>469</v>
      </c>
      <c r="E159" s="83" t="s">
        <v>592</v>
      </c>
      <c r="F159" s="85">
        <v>43621</v>
      </c>
      <c r="G159" s="93">
        <v>47407</v>
      </c>
      <c r="H159" s="84">
        <f ca="1">G159-$A$2</f>
        <v>1666</v>
      </c>
      <c r="I159" s="85">
        <v>4</v>
      </c>
      <c r="J159" s="85">
        <v>1</v>
      </c>
      <c r="K159" s="85">
        <v>2</v>
      </c>
      <c r="L159" s="85">
        <v>1</v>
      </c>
      <c r="M159" s="86" t="s">
        <v>53</v>
      </c>
      <c r="N159" s="92">
        <v>2</v>
      </c>
      <c r="O159" s="92"/>
      <c r="P159" s="92"/>
      <c r="Q159" s="85"/>
      <c r="R159" s="85"/>
      <c r="S159" s="85"/>
      <c r="T159" s="85"/>
      <c r="U159" s="85"/>
      <c r="V159" s="92"/>
      <c r="W159" s="92"/>
      <c r="X159" s="92">
        <v>6</v>
      </c>
      <c r="Y159" s="92">
        <v>4</v>
      </c>
      <c r="Z159" s="92"/>
      <c r="AA159" s="85"/>
      <c r="AB159" s="85"/>
      <c r="AC159" s="85"/>
      <c r="AD159" s="85"/>
      <c r="AE159" s="85"/>
      <c r="AF159" s="95" t="s">
        <v>383</v>
      </c>
      <c r="AG159" s="96" t="s">
        <v>125</v>
      </c>
      <c r="AH159" s="98" t="s">
        <v>392</v>
      </c>
      <c r="AI159" s="85" t="s">
        <v>50</v>
      </c>
      <c r="AJ159" s="14"/>
    </row>
    <row r="160" spans="1:36" ht="18.5" x14ac:dyDescent="0.75">
      <c r="A160" s="83">
        <v>156</v>
      </c>
      <c r="B160" s="83" t="s">
        <v>42</v>
      </c>
      <c r="C160" s="83" t="s">
        <v>43</v>
      </c>
      <c r="D160" s="83" t="s">
        <v>470</v>
      </c>
      <c r="E160" s="83" t="s">
        <v>593</v>
      </c>
      <c r="F160" s="85">
        <v>40006</v>
      </c>
      <c r="G160" s="93">
        <v>46499</v>
      </c>
      <c r="H160" s="84">
        <f ca="1">G160-$A$2</f>
        <v>758</v>
      </c>
      <c r="I160" s="85">
        <v>3</v>
      </c>
      <c r="J160" s="85">
        <v>1</v>
      </c>
      <c r="K160" s="85">
        <v>3</v>
      </c>
      <c r="L160" s="85">
        <v>1</v>
      </c>
      <c r="M160" s="86" t="s">
        <v>119</v>
      </c>
      <c r="N160" s="92">
        <v>2</v>
      </c>
      <c r="O160" s="92">
        <v>1</v>
      </c>
      <c r="P160" s="92">
        <v>1</v>
      </c>
      <c r="Q160" s="85"/>
      <c r="R160" s="85"/>
      <c r="S160" s="85"/>
      <c r="T160" s="85"/>
      <c r="U160" s="85"/>
      <c r="V160" s="92"/>
      <c r="W160" s="92"/>
      <c r="X160" s="92">
        <v>6</v>
      </c>
      <c r="Y160" s="92">
        <v>5</v>
      </c>
      <c r="Z160" s="92"/>
      <c r="AA160" s="85"/>
      <c r="AB160" s="85"/>
      <c r="AC160" s="85"/>
      <c r="AD160" s="85"/>
      <c r="AE160" s="85"/>
      <c r="AF160" s="95" t="s">
        <v>383</v>
      </c>
      <c r="AG160" s="96" t="s">
        <v>125</v>
      </c>
      <c r="AH160" s="98" t="s">
        <v>392</v>
      </c>
      <c r="AI160" s="85" t="s">
        <v>50</v>
      </c>
      <c r="AJ160" s="14"/>
    </row>
    <row r="161" spans="1:36" ht="18.5" x14ac:dyDescent="0.75">
      <c r="A161" s="83">
        <v>157</v>
      </c>
      <c r="B161" s="83" t="s">
        <v>42</v>
      </c>
      <c r="C161" s="83" t="s">
        <v>43</v>
      </c>
      <c r="D161" s="83" t="s">
        <v>470</v>
      </c>
      <c r="E161" s="83" t="s">
        <v>594</v>
      </c>
      <c r="F161" s="85">
        <v>40006</v>
      </c>
      <c r="G161" s="93">
        <v>46499</v>
      </c>
      <c r="H161" s="84">
        <f ca="1">G161-$A$2</f>
        <v>758</v>
      </c>
      <c r="I161" s="85">
        <v>3</v>
      </c>
      <c r="J161" s="85">
        <v>1</v>
      </c>
      <c r="K161" s="85">
        <v>3</v>
      </c>
      <c r="L161" s="85">
        <v>1</v>
      </c>
      <c r="M161" s="86" t="s">
        <v>119</v>
      </c>
      <c r="N161" s="92">
        <v>2</v>
      </c>
      <c r="O161" s="92">
        <v>1</v>
      </c>
      <c r="P161" s="92">
        <v>1</v>
      </c>
      <c r="Q161" s="85"/>
      <c r="R161" s="85"/>
      <c r="S161" s="85"/>
      <c r="T161" s="85"/>
      <c r="U161" s="85"/>
      <c r="V161" s="92"/>
      <c r="W161" s="92"/>
      <c r="X161" s="92">
        <v>6</v>
      </c>
      <c r="Y161" s="92">
        <v>5</v>
      </c>
      <c r="Z161" s="92"/>
      <c r="AA161" s="85"/>
      <c r="AB161" s="85"/>
      <c r="AC161" s="85"/>
      <c r="AD161" s="85"/>
      <c r="AE161" s="85"/>
      <c r="AF161" s="95" t="s">
        <v>383</v>
      </c>
      <c r="AG161" s="96" t="s">
        <v>125</v>
      </c>
      <c r="AH161" s="98" t="s">
        <v>392</v>
      </c>
      <c r="AI161" s="85" t="s">
        <v>50</v>
      </c>
      <c r="AJ161" s="14"/>
    </row>
    <row r="162" spans="1:36" ht="18.5" x14ac:dyDescent="0.75">
      <c r="A162" s="83">
        <v>158</v>
      </c>
      <c r="B162" s="83" t="s">
        <v>42</v>
      </c>
      <c r="C162" s="83" t="s">
        <v>43</v>
      </c>
      <c r="D162" s="83" t="s">
        <v>48</v>
      </c>
      <c r="E162" s="83" t="s">
        <v>507</v>
      </c>
      <c r="F162" s="85">
        <v>42997</v>
      </c>
      <c r="G162" s="93">
        <v>46324</v>
      </c>
      <c r="H162" s="84">
        <f ca="1">G162-$A$2</f>
        <v>583</v>
      </c>
      <c r="I162" s="85">
        <v>2</v>
      </c>
      <c r="J162" s="94">
        <v>0</v>
      </c>
      <c r="K162" s="94">
        <v>0</v>
      </c>
      <c r="L162" s="85">
        <v>1</v>
      </c>
      <c r="M162" s="86" t="s">
        <v>471</v>
      </c>
      <c r="N162" s="92"/>
      <c r="O162" s="92"/>
      <c r="P162" s="92"/>
      <c r="Q162" s="85"/>
      <c r="R162" s="85"/>
      <c r="S162" s="85"/>
      <c r="T162" s="85"/>
      <c r="U162" s="85"/>
      <c r="V162" s="92"/>
      <c r="W162" s="92">
        <v>2</v>
      </c>
      <c r="X162" s="92">
        <v>6</v>
      </c>
      <c r="Y162" s="92"/>
      <c r="Z162" s="92"/>
      <c r="AA162" s="85"/>
      <c r="AB162" s="85"/>
      <c r="AC162" s="85"/>
      <c r="AD162" s="85"/>
      <c r="AE162" s="85">
        <v>6</v>
      </c>
      <c r="AF162" s="95" t="s">
        <v>383</v>
      </c>
      <c r="AG162" s="96" t="s">
        <v>125</v>
      </c>
      <c r="AH162" s="98" t="s">
        <v>790</v>
      </c>
      <c r="AI162" s="85" t="s">
        <v>50</v>
      </c>
      <c r="AJ162" s="14"/>
    </row>
    <row r="163" spans="1:36" ht="18.5" x14ac:dyDescent="0.75">
      <c r="A163" s="83">
        <v>159</v>
      </c>
      <c r="B163" s="83" t="s">
        <v>42</v>
      </c>
      <c r="C163" s="83" t="s">
        <v>43</v>
      </c>
      <c r="D163" s="83" t="s">
        <v>48</v>
      </c>
      <c r="E163" s="83" t="s">
        <v>626</v>
      </c>
      <c r="F163" s="85">
        <v>44315</v>
      </c>
      <c r="G163" s="93">
        <v>45852</v>
      </c>
      <c r="H163" s="84">
        <f ca="1">G163-$A$2</f>
        <v>111</v>
      </c>
      <c r="I163" s="85">
        <v>2</v>
      </c>
      <c r="J163" s="94">
        <v>0</v>
      </c>
      <c r="K163" s="94">
        <v>0</v>
      </c>
      <c r="L163" s="85">
        <v>1</v>
      </c>
      <c r="M163" s="86" t="s">
        <v>471</v>
      </c>
      <c r="N163" s="92"/>
      <c r="O163" s="92"/>
      <c r="P163" s="92"/>
      <c r="Q163" s="85"/>
      <c r="R163" s="85"/>
      <c r="S163" s="85"/>
      <c r="T163" s="85"/>
      <c r="U163" s="85"/>
      <c r="V163" s="92"/>
      <c r="W163" s="92">
        <v>5</v>
      </c>
      <c r="X163" s="92">
        <v>6</v>
      </c>
      <c r="Y163" s="92"/>
      <c r="Z163" s="92"/>
      <c r="AA163" s="85"/>
      <c r="AB163" s="85"/>
      <c r="AC163" s="85"/>
      <c r="AD163" s="85"/>
      <c r="AE163" s="85">
        <v>6</v>
      </c>
      <c r="AF163" s="95" t="s">
        <v>383</v>
      </c>
      <c r="AG163" s="96" t="s">
        <v>125</v>
      </c>
      <c r="AH163" s="98" t="s">
        <v>790</v>
      </c>
      <c r="AI163" s="85" t="s">
        <v>50</v>
      </c>
      <c r="AJ163" s="14"/>
    </row>
    <row r="164" spans="1:36" ht="18.5" x14ac:dyDescent="0.75">
      <c r="A164" s="83">
        <v>160</v>
      </c>
      <c r="B164" s="83" t="s">
        <v>42</v>
      </c>
      <c r="C164" s="83" t="s">
        <v>43</v>
      </c>
      <c r="D164" s="83" t="s">
        <v>48</v>
      </c>
      <c r="E164" s="83" t="s">
        <v>627</v>
      </c>
      <c r="F164" s="85">
        <v>12705</v>
      </c>
      <c r="G164" s="93">
        <v>46317</v>
      </c>
      <c r="H164" s="84">
        <f ca="1">G164-$A$2</f>
        <v>576</v>
      </c>
      <c r="I164" s="85">
        <v>4</v>
      </c>
      <c r="J164" s="85">
        <v>1</v>
      </c>
      <c r="K164" s="94">
        <v>0</v>
      </c>
      <c r="L164" s="85">
        <v>1</v>
      </c>
      <c r="M164" s="86" t="s">
        <v>239</v>
      </c>
      <c r="N164" s="92">
        <v>1</v>
      </c>
      <c r="O164" s="92"/>
      <c r="P164" s="92"/>
      <c r="Q164" s="85"/>
      <c r="R164" s="85"/>
      <c r="S164" s="85">
        <v>1</v>
      </c>
      <c r="T164" s="85"/>
      <c r="U164" s="85"/>
      <c r="V164" s="92"/>
      <c r="W164" s="92">
        <v>6</v>
      </c>
      <c r="X164" s="92">
        <v>6</v>
      </c>
      <c r="Y164" s="92">
        <v>2</v>
      </c>
      <c r="Z164" s="92"/>
      <c r="AA164" s="85"/>
      <c r="AB164" s="85">
        <v>4</v>
      </c>
      <c r="AC164" s="85">
        <v>6</v>
      </c>
      <c r="AD164" s="85"/>
      <c r="AE164" s="85">
        <v>6</v>
      </c>
      <c r="AF164" s="95" t="s">
        <v>383</v>
      </c>
      <c r="AG164" s="96" t="s">
        <v>367</v>
      </c>
      <c r="AH164" s="98" t="s">
        <v>791</v>
      </c>
      <c r="AI164" s="85" t="s">
        <v>50</v>
      </c>
      <c r="AJ164" s="14"/>
    </row>
    <row r="165" spans="1:36" ht="18.5" x14ac:dyDescent="0.75">
      <c r="A165" s="83">
        <v>161</v>
      </c>
      <c r="B165" s="83" t="s">
        <v>42</v>
      </c>
      <c r="C165" s="83" t="s">
        <v>51</v>
      </c>
      <c r="D165" s="83" t="s">
        <v>472</v>
      </c>
      <c r="E165" s="83" t="s">
        <v>539</v>
      </c>
      <c r="F165" s="85">
        <v>42058</v>
      </c>
      <c r="G165" s="93">
        <v>46879</v>
      </c>
      <c r="H165" s="84">
        <f ca="1">G165-$A$2</f>
        <v>1138</v>
      </c>
      <c r="I165" s="85">
        <v>2</v>
      </c>
      <c r="J165" s="85">
        <v>1</v>
      </c>
      <c r="K165" s="85">
        <v>3</v>
      </c>
      <c r="L165" s="85">
        <v>1</v>
      </c>
      <c r="M165" s="86" t="s">
        <v>107</v>
      </c>
      <c r="N165" s="92"/>
      <c r="O165" s="92"/>
      <c r="P165" s="92"/>
      <c r="Q165" s="85"/>
      <c r="R165" s="85"/>
      <c r="S165" s="85"/>
      <c r="T165" s="85"/>
      <c r="U165" s="85"/>
      <c r="V165" s="92"/>
      <c r="W165" s="92"/>
      <c r="X165" s="92"/>
      <c r="Y165" s="92"/>
      <c r="Z165" s="92"/>
      <c r="AA165" s="85"/>
      <c r="AB165" s="85"/>
      <c r="AC165" s="85"/>
      <c r="AD165" s="85"/>
      <c r="AE165" s="85"/>
      <c r="AF165" s="95" t="s">
        <v>383</v>
      </c>
      <c r="AG165" s="96" t="s">
        <v>50</v>
      </c>
      <c r="AH165" s="98"/>
      <c r="AI165" s="85" t="s">
        <v>50</v>
      </c>
      <c r="AJ165" s="14"/>
    </row>
    <row r="166" spans="1:36" ht="18.5" x14ac:dyDescent="0.75">
      <c r="A166" s="83">
        <v>162</v>
      </c>
      <c r="B166" s="83" t="s">
        <v>42</v>
      </c>
      <c r="C166" s="83" t="s">
        <v>51</v>
      </c>
      <c r="D166" s="83" t="s">
        <v>472</v>
      </c>
      <c r="E166" s="83" t="s">
        <v>540</v>
      </c>
      <c r="F166" s="85">
        <v>41620</v>
      </c>
      <c r="G166" s="93">
        <v>46879</v>
      </c>
      <c r="H166" s="84">
        <f ca="1">G166-$A$2</f>
        <v>1138</v>
      </c>
      <c r="I166" s="85">
        <v>3</v>
      </c>
      <c r="J166" s="85">
        <v>1</v>
      </c>
      <c r="K166" s="85">
        <v>1</v>
      </c>
      <c r="L166" s="85">
        <v>1</v>
      </c>
      <c r="M166" s="86" t="s">
        <v>128</v>
      </c>
      <c r="N166" s="92"/>
      <c r="O166" s="92"/>
      <c r="P166" s="92"/>
      <c r="Q166" s="85"/>
      <c r="R166" s="85"/>
      <c r="S166" s="85"/>
      <c r="T166" s="85"/>
      <c r="U166" s="85"/>
      <c r="V166" s="92"/>
      <c r="W166" s="92"/>
      <c r="X166" s="92"/>
      <c r="Y166" s="92"/>
      <c r="Z166" s="92"/>
      <c r="AA166" s="85"/>
      <c r="AB166" s="85"/>
      <c r="AC166" s="85"/>
      <c r="AD166" s="85"/>
      <c r="AE166" s="85"/>
      <c r="AF166" s="95" t="s">
        <v>383</v>
      </c>
      <c r="AG166" s="96" t="s">
        <v>50</v>
      </c>
      <c r="AH166" s="98"/>
      <c r="AI166" s="85" t="s">
        <v>50</v>
      </c>
      <c r="AJ166" s="14"/>
    </row>
    <row r="167" spans="1:36" ht="18.5" x14ac:dyDescent="0.75">
      <c r="A167" s="83">
        <v>163</v>
      </c>
      <c r="B167" s="83" t="s">
        <v>42</v>
      </c>
      <c r="C167" s="83" t="s">
        <v>51</v>
      </c>
      <c r="D167" s="83" t="s">
        <v>472</v>
      </c>
      <c r="E167" s="83" t="s">
        <v>541</v>
      </c>
      <c r="F167" s="85">
        <v>41625</v>
      </c>
      <c r="G167" s="93">
        <v>46876</v>
      </c>
      <c r="H167" s="84">
        <f ca="1">G167-$A$2</f>
        <v>1135</v>
      </c>
      <c r="I167" s="85">
        <v>3</v>
      </c>
      <c r="J167" s="85">
        <v>1</v>
      </c>
      <c r="K167" s="85">
        <v>1</v>
      </c>
      <c r="L167" s="85">
        <v>1</v>
      </c>
      <c r="M167" s="86" t="s">
        <v>128</v>
      </c>
      <c r="N167" s="92"/>
      <c r="O167" s="92"/>
      <c r="P167" s="92"/>
      <c r="Q167" s="85"/>
      <c r="R167" s="85"/>
      <c r="S167" s="85"/>
      <c r="T167" s="85"/>
      <c r="U167" s="85"/>
      <c r="V167" s="92"/>
      <c r="W167" s="92"/>
      <c r="X167" s="92"/>
      <c r="Y167" s="92"/>
      <c r="Z167" s="92"/>
      <c r="AA167" s="85"/>
      <c r="AB167" s="85"/>
      <c r="AC167" s="85"/>
      <c r="AD167" s="85"/>
      <c r="AE167" s="85"/>
      <c r="AF167" s="95" t="s">
        <v>383</v>
      </c>
      <c r="AG167" s="96" t="s">
        <v>50</v>
      </c>
      <c r="AH167" s="98"/>
      <c r="AI167" s="85" t="s">
        <v>50</v>
      </c>
      <c r="AJ167" s="14"/>
    </row>
    <row r="168" spans="1:36" ht="18.5" x14ac:dyDescent="0.75">
      <c r="A168" s="83">
        <v>164</v>
      </c>
      <c r="B168" s="83" t="s">
        <v>42</v>
      </c>
      <c r="C168" s="83" t="s">
        <v>51</v>
      </c>
      <c r="D168" s="83" t="s">
        <v>472</v>
      </c>
      <c r="E168" s="83" t="s">
        <v>542</v>
      </c>
      <c r="F168" s="85">
        <v>46011</v>
      </c>
      <c r="G168" s="93">
        <v>46183</v>
      </c>
      <c r="H168" s="84">
        <f ca="1">G168-$A$2</f>
        <v>442</v>
      </c>
      <c r="I168" s="85">
        <v>1</v>
      </c>
      <c r="J168" s="85">
        <v>1</v>
      </c>
      <c r="K168" s="85">
        <v>2</v>
      </c>
      <c r="L168" s="85">
        <v>1</v>
      </c>
      <c r="M168" s="86" t="s">
        <v>473</v>
      </c>
      <c r="N168" s="92"/>
      <c r="O168" s="92"/>
      <c r="P168" s="92"/>
      <c r="Q168" s="85"/>
      <c r="R168" s="85"/>
      <c r="S168" s="85"/>
      <c r="T168" s="85"/>
      <c r="U168" s="85"/>
      <c r="V168" s="92"/>
      <c r="W168" s="92"/>
      <c r="X168" s="92"/>
      <c r="Y168" s="92"/>
      <c r="Z168" s="92"/>
      <c r="AA168" s="85"/>
      <c r="AB168" s="85"/>
      <c r="AC168" s="85"/>
      <c r="AD168" s="85"/>
      <c r="AE168" s="85"/>
      <c r="AF168" s="95" t="s">
        <v>383</v>
      </c>
      <c r="AG168" s="96" t="s">
        <v>50</v>
      </c>
      <c r="AH168" s="98"/>
      <c r="AI168" s="85" t="s">
        <v>50</v>
      </c>
      <c r="AJ168" s="14"/>
    </row>
    <row r="169" spans="1:36" ht="18.5" x14ac:dyDescent="0.75">
      <c r="A169" s="83">
        <v>165</v>
      </c>
      <c r="B169" s="83" t="s">
        <v>42</v>
      </c>
      <c r="C169" s="83" t="s">
        <v>51</v>
      </c>
      <c r="D169" s="83" t="s">
        <v>472</v>
      </c>
      <c r="E169" s="83" t="s">
        <v>543</v>
      </c>
      <c r="F169" s="85">
        <v>30887</v>
      </c>
      <c r="G169" s="93">
        <v>46651</v>
      </c>
      <c r="H169" s="84">
        <f ca="1">G169-$A$2</f>
        <v>910</v>
      </c>
      <c r="I169" s="85">
        <v>2</v>
      </c>
      <c r="J169" s="85">
        <v>1</v>
      </c>
      <c r="K169" s="85">
        <v>3</v>
      </c>
      <c r="L169" s="85">
        <v>1</v>
      </c>
      <c r="M169" s="86" t="s">
        <v>107</v>
      </c>
      <c r="N169" s="92"/>
      <c r="O169" s="92"/>
      <c r="P169" s="92"/>
      <c r="Q169" s="85"/>
      <c r="R169" s="85"/>
      <c r="S169" s="85"/>
      <c r="T169" s="85"/>
      <c r="U169" s="85"/>
      <c r="V169" s="92"/>
      <c r="W169" s="92"/>
      <c r="X169" s="92"/>
      <c r="Y169" s="92"/>
      <c r="Z169" s="92"/>
      <c r="AA169" s="85"/>
      <c r="AB169" s="85"/>
      <c r="AC169" s="85"/>
      <c r="AD169" s="85"/>
      <c r="AE169" s="85"/>
      <c r="AF169" s="95" t="s">
        <v>383</v>
      </c>
      <c r="AG169" s="96" t="s">
        <v>50</v>
      </c>
      <c r="AH169" s="98"/>
      <c r="AI169" s="85" t="s">
        <v>50</v>
      </c>
      <c r="AJ169" s="14"/>
    </row>
    <row r="170" spans="1:36" ht="18.5" x14ac:dyDescent="0.75">
      <c r="A170" s="83">
        <v>166</v>
      </c>
      <c r="B170" s="83" t="s">
        <v>42</v>
      </c>
      <c r="C170" s="83" t="s">
        <v>51</v>
      </c>
      <c r="D170" s="83" t="s">
        <v>472</v>
      </c>
      <c r="E170" s="83" t="s">
        <v>544</v>
      </c>
      <c r="F170" s="85">
        <v>41622</v>
      </c>
      <c r="G170" s="93">
        <v>46887</v>
      </c>
      <c r="H170" s="84">
        <f ca="1">G170-$A$2</f>
        <v>1146</v>
      </c>
      <c r="I170" s="85">
        <v>3</v>
      </c>
      <c r="J170" s="85">
        <v>1</v>
      </c>
      <c r="K170" s="85">
        <v>3</v>
      </c>
      <c r="L170" s="85">
        <v>1</v>
      </c>
      <c r="M170" s="86" t="s">
        <v>119</v>
      </c>
      <c r="N170" s="92"/>
      <c r="O170" s="92"/>
      <c r="P170" s="92"/>
      <c r="Q170" s="85"/>
      <c r="R170" s="85"/>
      <c r="S170" s="85"/>
      <c r="T170" s="85"/>
      <c r="U170" s="85"/>
      <c r="V170" s="92"/>
      <c r="W170" s="92"/>
      <c r="X170" s="92"/>
      <c r="Y170" s="92"/>
      <c r="Z170" s="92"/>
      <c r="AA170" s="85"/>
      <c r="AB170" s="85"/>
      <c r="AC170" s="85"/>
      <c r="AD170" s="85"/>
      <c r="AE170" s="85"/>
      <c r="AF170" s="95" t="s">
        <v>383</v>
      </c>
      <c r="AG170" s="96" t="s">
        <v>50</v>
      </c>
      <c r="AH170" s="98"/>
      <c r="AI170" s="85" t="s">
        <v>50</v>
      </c>
      <c r="AJ170" s="14"/>
    </row>
    <row r="171" spans="1:36" ht="18.5" x14ac:dyDescent="0.75">
      <c r="A171" s="83">
        <v>167</v>
      </c>
      <c r="B171" s="83" t="s">
        <v>42</v>
      </c>
      <c r="C171" s="83" t="s">
        <v>51</v>
      </c>
      <c r="D171" s="83" t="s">
        <v>472</v>
      </c>
      <c r="E171" s="83" t="s">
        <v>545</v>
      </c>
      <c r="F171" s="85">
        <v>46019</v>
      </c>
      <c r="G171" s="93">
        <v>46188</v>
      </c>
      <c r="H171" s="84">
        <f ca="1">G171-$A$2</f>
        <v>447</v>
      </c>
      <c r="I171" s="85">
        <v>2</v>
      </c>
      <c r="J171" s="85">
        <v>1</v>
      </c>
      <c r="K171" s="85">
        <v>3</v>
      </c>
      <c r="L171" s="85">
        <v>1</v>
      </c>
      <c r="M171" s="86" t="s">
        <v>107</v>
      </c>
      <c r="N171" s="92"/>
      <c r="O171" s="92"/>
      <c r="P171" s="92"/>
      <c r="Q171" s="85"/>
      <c r="R171" s="85"/>
      <c r="S171" s="85"/>
      <c r="T171" s="85"/>
      <c r="U171" s="85"/>
      <c r="V171" s="92"/>
      <c r="W171" s="92"/>
      <c r="X171" s="92"/>
      <c r="Y171" s="92"/>
      <c r="Z171" s="92"/>
      <c r="AA171" s="85"/>
      <c r="AB171" s="85"/>
      <c r="AC171" s="85"/>
      <c r="AD171" s="85"/>
      <c r="AE171" s="85"/>
      <c r="AF171" s="95" t="s">
        <v>383</v>
      </c>
      <c r="AG171" s="96" t="s">
        <v>50</v>
      </c>
      <c r="AH171" s="98"/>
      <c r="AI171" s="85" t="s">
        <v>50</v>
      </c>
      <c r="AJ171" s="14"/>
    </row>
    <row r="172" spans="1:36" ht="18.5" x14ac:dyDescent="0.75">
      <c r="A172" s="83">
        <v>168</v>
      </c>
      <c r="B172" s="83" t="s">
        <v>42</v>
      </c>
      <c r="C172" s="83" t="s">
        <v>51</v>
      </c>
      <c r="D172" s="83" t="s">
        <v>472</v>
      </c>
      <c r="E172" s="83" t="s">
        <v>546</v>
      </c>
      <c r="F172" s="85">
        <v>30886</v>
      </c>
      <c r="G172" s="93">
        <v>46596</v>
      </c>
      <c r="H172" s="84">
        <f ca="1">G172-$A$2</f>
        <v>855</v>
      </c>
      <c r="I172" s="85">
        <v>3</v>
      </c>
      <c r="J172" s="85">
        <v>1</v>
      </c>
      <c r="K172" s="85">
        <v>1</v>
      </c>
      <c r="L172" s="85">
        <v>1</v>
      </c>
      <c r="M172" s="86" t="s">
        <v>128</v>
      </c>
      <c r="N172" s="92"/>
      <c r="O172" s="92"/>
      <c r="P172" s="92"/>
      <c r="Q172" s="85"/>
      <c r="R172" s="85"/>
      <c r="S172" s="85"/>
      <c r="T172" s="85"/>
      <c r="U172" s="85"/>
      <c r="V172" s="92"/>
      <c r="W172" s="92"/>
      <c r="X172" s="92"/>
      <c r="Y172" s="92"/>
      <c r="Z172" s="92"/>
      <c r="AA172" s="85"/>
      <c r="AB172" s="85"/>
      <c r="AC172" s="85"/>
      <c r="AD172" s="85"/>
      <c r="AE172" s="85"/>
      <c r="AF172" s="95" t="s">
        <v>383</v>
      </c>
      <c r="AG172" s="96" t="s">
        <v>50</v>
      </c>
      <c r="AH172" s="98"/>
      <c r="AI172" s="85" t="s">
        <v>50</v>
      </c>
      <c r="AJ172" s="14"/>
    </row>
    <row r="173" spans="1:36" ht="18.5" x14ac:dyDescent="0.75">
      <c r="A173" s="83">
        <v>169</v>
      </c>
      <c r="B173" s="83" t="s">
        <v>42</v>
      </c>
      <c r="C173" s="83" t="s">
        <v>51</v>
      </c>
      <c r="D173" s="83" t="s">
        <v>472</v>
      </c>
      <c r="E173" s="83" t="s">
        <v>505</v>
      </c>
      <c r="F173" s="85">
        <v>38582</v>
      </c>
      <c r="G173" s="93">
        <v>46207</v>
      </c>
      <c r="H173" s="84">
        <f ca="1">G173-$A$2</f>
        <v>466</v>
      </c>
      <c r="I173" s="85">
        <v>4</v>
      </c>
      <c r="J173" s="85">
        <v>1</v>
      </c>
      <c r="K173" s="85">
        <v>2</v>
      </c>
      <c r="L173" s="85">
        <v>1</v>
      </c>
      <c r="M173" s="86" t="s">
        <v>53</v>
      </c>
      <c r="N173" s="92"/>
      <c r="O173" s="92"/>
      <c r="P173" s="92"/>
      <c r="Q173" s="85"/>
      <c r="R173" s="85"/>
      <c r="S173" s="85"/>
      <c r="T173" s="85"/>
      <c r="U173" s="85"/>
      <c r="V173" s="92"/>
      <c r="W173" s="92"/>
      <c r="X173" s="92"/>
      <c r="Y173" s="92"/>
      <c r="Z173" s="92"/>
      <c r="AA173" s="85"/>
      <c r="AB173" s="85"/>
      <c r="AC173" s="85"/>
      <c r="AD173" s="85"/>
      <c r="AE173" s="85"/>
      <c r="AF173" s="95" t="s">
        <v>383</v>
      </c>
      <c r="AG173" s="96" t="s">
        <v>50</v>
      </c>
      <c r="AH173" s="98"/>
      <c r="AI173" s="85" t="s">
        <v>50</v>
      </c>
      <c r="AJ173" s="14"/>
    </row>
    <row r="174" spans="1:36" ht="18.5" x14ac:dyDescent="0.75">
      <c r="A174" s="83">
        <v>170</v>
      </c>
      <c r="B174" s="83" t="s">
        <v>42</v>
      </c>
      <c r="C174" s="83" t="s">
        <v>51</v>
      </c>
      <c r="D174" s="83" t="s">
        <v>472</v>
      </c>
      <c r="E174" s="83" t="s">
        <v>547</v>
      </c>
      <c r="F174" s="85">
        <v>41624</v>
      </c>
      <c r="G174" s="93">
        <v>46892</v>
      </c>
      <c r="H174" s="84">
        <f ca="1">G174-$A$2</f>
        <v>1151</v>
      </c>
      <c r="I174" s="85">
        <v>4</v>
      </c>
      <c r="J174" s="85">
        <v>1</v>
      </c>
      <c r="K174" s="85">
        <v>2</v>
      </c>
      <c r="L174" s="85">
        <v>1</v>
      </c>
      <c r="M174" s="86" t="s">
        <v>53</v>
      </c>
      <c r="N174" s="92"/>
      <c r="O174" s="92"/>
      <c r="P174" s="92"/>
      <c r="Q174" s="85"/>
      <c r="R174" s="85"/>
      <c r="S174" s="85"/>
      <c r="T174" s="85"/>
      <c r="U174" s="85"/>
      <c r="V174" s="92"/>
      <c r="W174" s="92"/>
      <c r="X174" s="92"/>
      <c r="Y174" s="92"/>
      <c r="Z174" s="92"/>
      <c r="AA174" s="85"/>
      <c r="AB174" s="85"/>
      <c r="AC174" s="85"/>
      <c r="AD174" s="85"/>
      <c r="AE174" s="85"/>
      <c r="AF174" s="95" t="s">
        <v>383</v>
      </c>
      <c r="AG174" s="96" t="s">
        <v>50</v>
      </c>
      <c r="AH174" s="98"/>
      <c r="AI174" s="85" t="s">
        <v>50</v>
      </c>
      <c r="AJ174" s="14"/>
    </row>
    <row r="175" spans="1:36" ht="18.5" x14ac:dyDescent="0.75">
      <c r="A175" s="83">
        <v>171</v>
      </c>
      <c r="B175" s="83" t="s">
        <v>42</v>
      </c>
      <c r="C175" s="83" t="s">
        <v>51</v>
      </c>
      <c r="D175" s="83" t="s">
        <v>472</v>
      </c>
      <c r="E175" s="83" t="s">
        <v>639</v>
      </c>
      <c r="F175" s="85">
        <v>37276</v>
      </c>
      <c r="G175" s="93">
        <v>45985</v>
      </c>
      <c r="H175" s="84">
        <f ca="1">G175-$A$2</f>
        <v>244</v>
      </c>
      <c r="I175" s="85">
        <v>4</v>
      </c>
      <c r="J175" s="85" t="s">
        <v>474</v>
      </c>
      <c r="K175" s="85">
        <v>4</v>
      </c>
      <c r="L175" s="85">
        <v>3</v>
      </c>
      <c r="M175" s="86" t="s">
        <v>475</v>
      </c>
      <c r="N175" s="92"/>
      <c r="O175" s="92"/>
      <c r="P175" s="92"/>
      <c r="Q175" s="85"/>
      <c r="R175" s="85"/>
      <c r="S175" s="85"/>
      <c r="T175" s="85"/>
      <c r="U175" s="85"/>
      <c r="V175" s="92"/>
      <c r="W175" s="92"/>
      <c r="X175" s="92"/>
      <c r="Y175" s="92"/>
      <c r="Z175" s="92"/>
      <c r="AA175" s="85"/>
      <c r="AB175" s="85"/>
      <c r="AC175" s="85"/>
      <c r="AD175" s="85"/>
      <c r="AE175" s="85"/>
      <c r="AF175" s="95" t="s">
        <v>383</v>
      </c>
      <c r="AG175" s="96" t="s">
        <v>50</v>
      </c>
      <c r="AH175" s="98"/>
      <c r="AI175" s="85" t="s">
        <v>50</v>
      </c>
      <c r="AJ175" s="14"/>
    </row>
    <row r="176" spans="1:36" ht="18.5" x14ac:dyDescent="0.75">
      <c r="A176" s="83">
        <v>172</v>
      </c>
      <c r="B176" s="83" t="s">
        <v>42</v>
      </c>
      <c r="C176" s="83" t="s">
        <v>51</v>
      </c>
      <c r="D176" s="83" t="s">
        <v>472</v>
      </c>
      <c r="E176" s="83" t="s">
        <v>638</v>
      </c>
      <c r="F176" s="85">
        <v>46346</v>
      </c>
      <c r="G176" s="93">
        <v>46243</v>
      </c>
      <c r="H176" s="84">
        <f ca="1">G176-$A$2</f>
        <v>502</v>
      </c>
      <c r="I176" s="85">
        <v>4</v>
      </c>
      <c r="J176" s="85" t="s">
        <v>474</v>
      </c>
      <c r="K176" s="85">
        <v>4</v>
      </c>
      <c r="L176" s="85">
        <v>3</v>
      </c>
      <c r="M176" s="86" t="s">
        <v>476</v>
      </c>
      <c r="N176" s="92"/>
      <c r="O176" s="92"/>
      <c r="P176" s="92"/>
      <c r="Q176" s="85"/>
      <c r="R176" s="85"/>
      <c r="S176" s="85"/>
      <c r="T176" s="85"/>
      <c r="U176" s="85"/>
      <c r="V176" s="92"/>
      <c r="W176" s="92"/>
      <c r="X176" s="92"/>
      <c r="Y176" s="92"/>
      <c r="Z176" s="92"/>
      <c r="AA176" s="85"/>
      <c r="AB176" s="85"/>
      <c r="AC176" s="85"/>
      <c r="AD176" s="85"/>
      <c r="AE176" s="85"/>
      <c r="AF176" s="95" t="s">
        <v>383</v>
      </c>
      <c r="AG176" s="96" t="s">
        <v>50</v>
      </c>
      <c r="AH176" s="98"/>
      <c r="AI176" s="85" t="s">
        <v>50</v>
      </c>
      <c r="AJ176" s="14"/>
    </row>
    <row r="177" spans="1:36" ht="18.5" x14ac:dyDescent="0.75">
      <c r="A177" s="83">
        <v>173</v>
      </c>
      <c r="B177" s="83" t="s">
        <v>42</v>
      </c>
      <c r="C177" s="83" t="s">
        <v>51</v>
      </c>
      <c r="D177" s="83" t="s">
        <v>472</v>
      </c>
      <c r="E177" s="83" t="s">
        <v>548</v>
      </c>
      <c r="F177" s="85">
        <v>41621</v>
      </c>
      <c r="G177" s="93">
        <v>46876</v>
      </c>
      <c r="H177" s="84">
        <f ca="1">G177-$A$2</f>
        <v>1135</v>
      </c>
      <c r="I177" s="85">
        <v>3</v>
      </c>
      <c r="J177" s="85">
        <v>1</v>
      </c>
      <c r="K177" s="85">
        <v>2</v>
      </c>
      <c r="L177" s="85">
        <v>1</v>
      </c>
      <c r="M177" s="86" t="s">
        <v>72</v>
      </c>
      <c r="N177" s="92"/>
      <c r="O177" s="92"/>
      <c r="P177" s="92"/>
      <c r="Q177" s="85"/>
      <c r="R177" s="85"/>
      <c r="S177" s="85"/>
      <c r="T177" s="85"/>
      <c r="U177" s="85"/>
      <c r="V177" s="92"/>
      <c r="W177" s="92"/>
      <c r="X177" s="92"/>
      <c r="Y177" s="92"/>
      <c r="Z177" s="92"/>
      <c r="AA177" s="85"/>
      <c r="AB177" s="85"/>
      <c r="AC177" s="85"/>
      <c r="AD177" s="85"/>
      <c r="AE177" s="85"/>
      <c r="AF177" s="95" t="s">
        <v>383</v>
      </c>
      <c r="AG177" s="96" t="s">
        <v>50</v>
      </c>
      <c r="AH177" s="98"/>
      <c r="AI177" s="85" t="s">
        <v>50</v>
      </c>
      <c r="AJ177" s="14"/>
    </row>
    <row r="178" spans="1:36" ht="18.5" x14ac:dyDescent="0.75">
      <c r="A178" s="83">
        <v>174</v>
      </c>
      <c r="B178" s="83" t="s">
        <v>42</v>
      </c>
      <c r="C178" s="83" t="s">
        <v>51</v>
      </c>
      <c r="D178" s="83" t="s">
        <v>472</v>
      </c>
      <c r="E178" s="83" t="s">
        <v>548</v>
      </c>
      <c r="F178" s="85">
        <v>48827</v>
      </c>
      <c r="G178" s="93">
        <v>46819</v>
      </c>
      <c r="H178" s="84">
        <f ca="1">G178-$A$2</f>
        <v>1078</v>
      </c>
      <c r="I178" s="85">
        <v>3</v>
      </c>
      <c r="J178" s="85">
        <v>1</v>
      </c>
      <c r="K178" s="85">
        <v>2</v>
      </c>
      <c r="L178" s="85">
        <v>1</v>
      </c>
      <c r="M178" s="86" t="s">
        <v>72</v>
      </c>
      <c r="N178" s="92"/>
      <c r="O178" s="92"/>
      <c r="P178" s="92"/>
      <c r="Q178" s="85"/>
      <c r="R178" s="85"/>
      <c r="S178" s="85"/>
      <c r="T178" s="85"/>
      <c r="U178" s="85"/>
      <c r="V178" s="92"/>
      <c r="W178" s="92"/>
      <c r="X178" s="92"/>
      <c r="Y178" s="92"/>
      <c r="Z178" s="92"/>
      <c r="AA178" s="85"/>
      <c r="AB178" s="85"/>
      <c r="AC178" s="85"/>
      <c r="AD178" s="85"/>
      <c r="AE178" s="85"/>
      <c r="AF178" s="95" t="s">
        <v>383</v>
      </c>
      <c r="AG178" s="96" t="s">
        <v>50</v>
      </c>
      <c r="AH178" s="98"/>
      <c r="AI178" s="85" t="s">
        <v>50</v>
      </c>
      <c r="AJ178" s="14"/>
    </row>
    <row r="179" spans="1:36" ht="18.5" x14ac:dyDescent="0.75">
      <c r="A179" s="83">
        <v>175</v>
      </c>
      <c r="B179" s="83" t="s">
        <v>42</v>
      </c>
      <c r="C179" s="83" t="s">
        <v>51</v>
      </c>
      <c r="D179" s="83" t="s">
        <v>472</v>
      </c>
      <c r="E179" s="83" t="s">
        <v>548</v>
      </c>
      <c r="F179" s="85">
        <v>46013</v>
      </c>
      <c r="G179" s="93">
        <v>46184</v>
      </c>
      <c r="H179" s="84">
        <f ca="1">G179-$A$2</f>
        <v>443</v>
      </c>
      <c r="I179" s="85">
        <v>3</v>
      </c>
      <c r="J179" s="94">
        <v>0</v>
      </c>
      <c r="K179" s="85">
        <v>2</v>
      </c>
      <c r="L179" s="85">
        <v>1</v>
      </c>
      <c r="M179" s="86" t="s">
        <v>477</v>
      </c>
      <c r="N179" s="92"/>
      <c r="O179" s="92"/>
      <c r="P179" s="92"/>
      <c r="Q179" s="85"/>
      <c r="R179" s="85"/>
      <c r="S179" s="85"/>
      <c r="T179" s="85"/>
      <c r="U179" s="85"/>
      <c r="V179" s="92"/>
      <c r="W179" s="92"/>
      <c r="X179" s="92"/>
      <c r="Y179" s="92"/>
      <c r="Z179" s="92"/>
      <c r="AA179" s="85"/>
      <c r="AB179" s="85"/>
      <c r="AC179" s="85"/>
      <c r="AD179" s="85"/>
      <c r="AE179" s="85"/>
      <c r="AF179" s="95" t="s">
        <v>383</v>
      </c>
      <c r="AG179" s="96" t="s">
        <v>50</v>
      </c>
      <c r="AH179" s="98"/>
      <c r="AI179" s="85" t="s">
        <v>50</v>
      </c>
      <c r="AJ179" s="14"/>
    </row>
    <row r="180" spans="1:36" ht="18.5" x14ac:dyDescent="0.75">
      <c r="A180" s="83">
        <v>176</v>
      </c>
      <c r="B180" s="83" t="s">
        <v>42</v>
      </c>
      <c r="C180" s="83" t="s">
        <v>51</v>
      </c>
      <c r="D180" s="83" t="s">
        <v>472</v>
      </c>
      <c r="E180" s="83" t="s">
        <v>478</v>
      </c>
      <c r="F180" s="85">
        <v>30877</v>
      </c>
      <c r="G180" s="93">
        <v>46663</v>
      </c>
      <c r="H180" s="84">
        <f ca="1">G180-$A$2</f>
        <v>922</v>
      </c>
      <c r="I180" s="85">
        <v>2</v>
      </c>
      <c r="J180" s="85">
        <v>1</v>
      </c>
      <c r="K180" s="85">
        <v>2</v>
      </c>
      <c r="L180" s="85">
        <v>1</v>
      </c>
      <c r="M180" s="86" t="s">
        <v>69</v>
      </c>
      <c r="N180" s="92"/>
      <c r="O180" s="92"/>
      <c r="P180" s="92"/>
      <c r="Q180" s="85"/>
      <c r="R180" s="85"/>
      <c r="S180" s="85"/>
      <c r="T180" s="85"/>
      <c r="U180" s="85"/>
      <c r="V180" s="92"/>
      <c r="W180" s="92"/>
      <c r="X180" s="92"/>
      <c r="Y180" s="92"/>
      <c r="Z180" s="92"/>
      <c r="AA180" s="85"/>
      <c r="AB180" s="85"/>
      <c r="AC180" s="85"/>
      <c r="AD180" s="85"/>
      <c r="AE180" s="85"/>
      <c r="AF180" s="95" t="s">
        <v>383</v>
      </c>
      <c r="AG180" s="96" t="s">
        <v>50</v>
      </c>
      <c r="AH180" s="98"/>
      <c r="AI180" s="85" t="s">
        <v>50</v>
      </c>
      <c r="AJ180" s="14"/>
    </row>
    <row r="181" spans="1:36" ht="18.5" x14ac:dyDescent="0.75">
      <c r="A181" s="83">
        <v>177</v>
      </c>
      <c r="B181" s="83" t="s">
        <v>42</v>
      </c>
      <c r="C181" s="83" t="s">
        <v>51</v>
      </c>
      <c r="D181" s="83" t="s">
        <v>472</v>
      </c>
      <c r="E181" s="83" t="s">
        <v>570</v>
      </c>
      <c r="F181" s="85">
        <v>26043</v>
      </c>
      <c r="G181" s="93">
        <v>46938</v>
      </c>
      <c r="H181" s="84">
        <f ca="1">G181-$A$2</f>
        <v>1197</v>
      </c>
      <c r="I181" s="85">
        <v>3</v>
      </c>
      <c r="J181" s="85">
        <v>1</v>
      </c>
      <c r="K181" s="85">
        <v>2</v>
      </c>
      <c r="L181" s="85">
        <v>1</v>
      </c>
      <c r="M181" s="86" t="s">
        <v>45</v>
      </c>
      <c r="N181" s="92"/>
      <c r="O181" s="92"/>
      <c r="P181" s="92"/>
      <c r="Q181" s="85"/>
      <c r="R181" s="85"/>
      <c r="S181" s="85">
        <v>1</v>
      </c>
      <c r="T181" s="85"/>
      <c r="U181" s="85"/>
      <c r="V181" s="92"/>
      <c r="W181" s="92">
        <v>1</v>
      </c>
      <c r="X181" s="92"/>
      <c r="Y181" s="92"/>
      <c r="Z181" s="92"/>
      <c r="AA181" s="85">
        <v>6</v>
      </c>
      <c r="AB181" s="85"/>
      <c r="AC181" s="85"/>
      <c r="AD181" s="85"/>
      <c r="AE181" s="85"/>
      <c r="AF181" s="95" t="s">
        <v>383</v>
      </c>
      <c r="AG181" s="96" t="s">
        <v>101</v>
      </c>
      <c r="AH181" s="98" t="s">
        <v>378</v>
      </c>
      <c r="AI181" s="85" t="s">
        <v>80</v>
      </c>
      <c r="AJ181" s="14"/>
    </row>
    <row r="182" spans="1:36" ht="18.5" x14ac:dyDescent="0.75">
      <c r="A182" s="83">
        <v>178</v>
      </c>
      <c r="B182" s="83" t="s">
        <v>42</v>
      </c>
      <c r="C182" s="83" t="s">
        <v>51</v>
      </c>
      <c r="D182" s="83" t="s">
        <v>472</v>
      </c>
      <c r="E182" s="83" t="s">
        <v>571</v>
      </c>
      <c r="F182" s="85">
        <v>26043</v>
      </c>
      <c r="G182" s="93">
        <v>46938</v>
      </c>
      <c r="H182" s="84">
        <f ca="1">G182-$A$2</f>
        <v>1197</v>
      </c>
      <c r="I182" s="85">
        <v>3</v>
      </c>
      <c r="J182" s="85">
        <v>1</v>
      </c>
      <c r="K182" s="85">
        <v>2</v>
      </c>
      <c r="L182" s="85">
        <v>1</v>
      </c>
      <c r="M182" s="86" t="s">
        <v>45</v>
      </c>
      <c r="N182" s="92"/>
      <c r="O182" s="92"/>
      <c r="P182" s="92"/>
      <c r="Q182" s="85"/>
      <c r="R182" s="85"/>
      <c r="S182" s="85">
        <v>1</v>
      </c>
      <c r="T182" s="85"/>
      <c r="U182" s="85"/>
      <c r="V182" s="92"/>
      <c r="W182" s="92">
        <v>1</v>
      </c>
      <c r="X182" s="92"/>
      <c r="Y182" s="92"/>
      <c r="Z182" s="92"/>
      <c r="AA182" s="85">
        <v>6</v>
      </c>
      <c r="AB182" s="85"/>
      <c r="AC182" s="85"/>
      <c r="AD182" s="85"/>
      <c r="AE182" s="85"/>
      <c r="AF182" s="95" t="s">
        <v>383</v>
      </c>
      <c r="AG182" s="96" t="s">
        <v>101</v>
      </c>
      <c r="AH182" s="98" t="s">
        <v>378</v>
      </c>
      <c r="AI182" s="85" t="s">
        <v>80</v>
      </c>
      <c r="AJ182" s="14"/>
    </row>
    <row r="183" spans="1:36" ht="18.5" x14ac:dyDescent="0.75">
      <c r="A183" s="83">
        <v>179</v>
      </c>
      <c r="B183" s="83" t="s">
        <v>74</v>
      </c>
      <c r="C183" s="83" t="s">
        <v>86</v>
      </c>
      <c r="D183" s="83" t="s">
        <v>501</v>
      </c>
      <c r="E183" s="83" t="s">
        <v>549</v>
      </c>
      <c r="F183" s="85">
        <v>5446</v>
      </c>
      <c r="G183" s="93">
        <v>47147</v>
      </c>
      <c r="H183" s="84">
        <f ca="1">G183-$A$2</f>
        <v>1406</v>
      </c>
      <c r="I183" s="85">
        <v>1</v>
      </c>
      <c r="J183" s="85">
        <v>1</v>
      </c>
      <c r="K183" s="85">
        <v>1</v>
      </c>
      <c r="L183" s="94">
        <v>0</v>
      </c>
      <c r="M183" s="86" t="s">
        <v>259</v>
      </c>
      <c r="N183" s="92"/>
      <c r="O183" s="92"/>
      <c r="P183" s="92"/>
      <c r="Q183" s="85"/>
      <c r="R183" s="85"/>
      <c r="S183" s="85"/>
      <c r="T183" s="85"/>
      <c r="U183" s="85"/>
      <c r="V183" s="92"/>
      <c r="W183" s="92"/>
      <c r="X183" s="92">
        <v>6</v>
      </c>
      <c r="Y183" s="92">
        <v>3</v>
      </c>
      <c r="Z183" s="92"/>
      <c r="AA183" s="85"/>
      <c r="AB183" s="85">
        <v>4</v>
      </c>
      <c r="AC183" s="85"/>
      <c r="AD183" s="85"/>
      <c r="AE183" s="85"/>
      <c r="AF183" s="95" t="s">
        <v>383</v>
      </c>
      <c r="AG183" s="96" t="s">
        <v>125</v>
      </c>
      <c r="AH183" s="98" t="s">
        <v>792</v>
      </c>
      <c r="AI183" s="85" t="s">
        <v>50</v>
      </c>
      <c r="AJ183" s="14"/>
    </row>
    <row r="184" spans="1:36" ht="18.5" x14ac:dyDescent="0.75">
      <c r="A184" s="83">
        <v>180</v>
      </c>
      <c r="B184" s="83" t="s">
        <v>42</v>
      </c>
      <c r="C184" s="83" t="s">
        <v>43</v>
      </c>
      <c r="D184" s="83" t="s">
        <v>108</v>
      </c>
      <c r="E184" s="83" t="s">
        <v>550</v>
      </c>
      <c r="F184" s="85">
        <v>41917</v>
      </c>
      <c r="G184" s="93">
        <v>47043</v>
      </c>
      <c r="H184" s="84">
        <f ca="1">G184-$A$2</f>
        <v>1302</v>
      </c>
      <c r="I184" s="85">
        <v>2</v>
      </c>
      <c r="J184" s="85">
        <v>1</v>
      </c>
      <c r="K184" s="85">
        <v>3</v>
      </c>
      <c r="L184" s="85">
        <v>1</v>
      </c>
      <c r="M184" s="86" t="s">
        <v>107</v>
      </c>
      <c r="N184" s="92"/>
      <c r="O184" s="92"/>
      <c r="P184" s="92"/>
      <c r="Q184" s="85"/>
      <c r="R184" s="85"/>
      <c r="S184" s="85"/>
      <c r="T184" s="85"/>
      <c r="U184" s="85"/>
      <c r="V184" s="92"/>
      <c r="W184" s="92"/>
      <c r="X184" s="92">
        <v>6</v>
      </c>
      <c r="Y184" s="92">
        <v>4</v>
      </c>
      <c r="Z184" s="92"/>
      <c r="AA184" s="85"/>
      <c r="AB184" s="85"/>
      <c r="AC184" s="85">
        <v>6</v>
      </c>
      <c r="AD184" s="85"/>
      <c r="AE184" s="85"/>
      <c r="AF184" s="95" t="s">
        <v>383</v>
      </c>
      <c r="AG184" s="96" t="s">
        <v>125</v>
      </c>
      <c r="AH184" s="98" t="s">
        <v>395</v>
      </c>
      <c r="AI184" s="85" t="s">
        <v>50</v>
      </c>
      <c r="AJ184" s="14"/>
    </row>
    <row r="185" spans="1:36" ht="18.5" x14ac:dyDescent="0.75">
      <c r="A185" s="83">
        <v>181</v>
      </c>
      <c r="B185" s="83" t="s">
        <v>42</v>
      </c>
      <c r="C185" s="83" t="s">
        <v>43</v>
      </c>
      <c r="D185" s="83" t="s">
        <v>108</v>
      </c>
      <c r="E185" s="83" t="s">
        <v>551</v>
      </c>
      <c r="F185" s="85">
        <v>41917</v>
      </c>
      <c r="G185" s="93">
        <v>47043</v>
      </c>
      <c r="H185" s="84">
        <f ca="1">G185-$A$2</f>
        <v>1302</v>
      </c>
      <c r="I185" s="85">
        <v>2</v>
      </c>
      <c r="J185" s="85">
        <v>1</v>
      </c>
      <c r="K185" s="85">
        <v>3</v>
      </c>
      <c r="L185" s="85">
        <v>1</v>
      </c>
      <c r="M185" s="86" t="s">
        <v>107</v>
      </c>
      <c r="N185" s="92"/>
      <c r="O185" s="92"/>
      <c r="P185" s="92"/>
      <c r="Q185" s="85"/>
      <c r="R185" s="85"/>
      <c r="S185" s="85"/>
      <c r="T185" s="85"/>
      <c r="U185" s="85"/>
      <c r="V185" s="92"/>
      <c r="W185" s="92"/>
      <c r="X185" s="92">
        <v>6</v>
      </c>
      <c r="Y185" s="92">
        <v>4</v>
      </c>
      <c r="Z185" s="92"/>
      <c r="AA185" s="85"/>
      <c r="AB185" s="85"/>
      <c r="AC185" s="85">
        <v>6</v>
      </c>
      <c r="AD185" s="85"/>
      <c r="AE185" s="85"/>
      <c r="AF185" s="95" t="s">
        <v>383</v>
      </c>
      <c r="AG185" s="96" t="s">
        <v>125</v>
      </c>
      <c r="AH185" s="98" t="s">
        <v>395</v>
      </c>
      <c r="AI185" s="85" t="s">
        <v>50</v>
      </c>
      <c r="AJ185" s="14"/>
    </row>
    <row r="186" spans="1:36" ht="18.5" x14ac:dyDescent="0.75">
      <c r="A186" s="83">
        <v>182</v>
      </c>
      <c r="B186" s="83" t="s">
        <v>42</v>
      </c>
      <c r="C186" s="83" t="s">
        <v>43</v>
      </c>
      <c r="D186" s="83" t="s">
        <v>108</v>
      </c>
      <c r="E186" s="83" t="s">
        <v>552</v>
      </c>
      <c r="F186" s="85">
        <v>41917</v>
      </c>
      <c r="G186" s="93">
        <v>47043</v>
      </c>
      <c r="H186" s="84">
        <f ca="1">G186-$A$2</f>
        <v>1302</v>
      </c>
      <c r="I186" s="85">
        <v>2</v>
      </c>
      <c r="J186" s="85">
        <v>1</v>
      </c>
      <c r="K186" s="85">
        <v>3</v>
      </c>
      <c r="L186" s="85">
        <v>1</v>
      </c>
      <c r="M186" s="86" t="s">
        <v>107</v>
      </c>
      <c r="N186" s="92"/>
      <c r="O186" s="92"/>
      <c r="P186" s="92"/>
      <c r="Q186" s="85"/>
      <c r="R186" s="85"/>
      <c r="S186" s="85"/>
      <c r="T186" s="85"/>
      <c r="U186" s="85"/>
      <c r="V186" s="92"/>
      <c r="W186" s="92"/>
      <c r="X186" s="92">
        <v>6</v>
      </c>
      <c r="Y186" s="92">
        <v>4</v>
      </c>
      <c r="Z186" s="92"/>
      <c r="AA186" s="85"/>
      <c r="AB186" s="85"/>
      <c r="AC186" s="85">
        <v>6</v>
      </c>
      <c r="AD186" s="85"/>
      <c r="AE186" s="85"/>
      <c r="AF186" s="95" t="s">
        <v>383</v>
      </c>
      <c r="AG186" s="96" t="s">
        <v>125</v>
      </c>
      <c r="AH186" s="98" t="s">
        <v>395</v>
      </c>
      <c r="AI186" s="85" t="s">
        <v>50</v>
      </c>
      <c r="AJ186" s="14"/>
    </row>
    <row r="187" spans="1:36" ht="18.5" x14ac:dyDescent="0.75">
      <c r="A187" s="83">
        <v>183</v>
      </c>
      <c r="B187" s="83" t="s">
        <v>42</v>
      </c>
      <c r="C187" s="83" t="s">
        <v>43</v>
      </c>
      <c r="D187" s="83" t="s">
        <v>108</v>
      </c>
      <c r="E187" s="83" t="s">
        <v>622</v>
      </c>
      <c r="F187" s="85">
        <v>48295</v>
      </c>
      <c r="G187" s="93">
        <v>46666</v>
      </c>
      <c r="H187" s="84">
        <f ca="1">G187-$A$2</f>
        <v>925</v>
      </c>
      <c r="I187" s="85"/>
      <c r="J187" s="85"/>
      <c r="K187" s="85"/>
      <c r="L187" s="85"/>
      <c r="M187" s="86" t="s">
        <v>50</v>
      </c>
      <c r="N187" s="92"/>
      <c r="O187" s="92"/>
      <c r="P187" s="92"/>
      <c r="Q187" s="85"/>
      <c r="R187" s="85"/>
      <c r="S187" s="85"/>
      <c r="T187" s="85"/>
      <c r="U187" s="85"/>
      <c r="V187" s="92"/>
      <c r="W187" s="92">
        <v>5</v>
      </c>
      <c r="X187" s="92">
        <v>6</v>
      </c>
      <c r="Y187" s="92">
        <v>2</v>
      </c>
      <c r="Z187" s="92">
        <v>1</v>
      </c>
      <c r="AA187" s="85"/>
      <c r="AB187" s="85">
        <v>5</v>
      </c>
      <c r="AC187" s="85">
        <v>6</v>
      </c>
      <c r="AD187" s="85"/>
      <c r="AE187" s="85"/>
      <c r="AF187" s="95" t="s">
        <v>383</v>
      </c>
      <c r="AG187" s="96" t="s">
        <v>125</v>
      </c>
      <c r="AH187" s="98" t="s">
        <v>801</v>
      </c>
      <c r="AI187" s="85" t="s">
        <v>50</v>
      </c>
      <c r="AJ187" s="14"/>
    </row>
    <row r="188" spans="1:36" ht="18.5" x14ac:dyDescent="0.75">
      <c r="A188" s="83">
        <v>184</v>
      </c>
      <c r="B188" s="83" t="s">
        <v>42</v>
      </c>
      <c r="C188" s="83" t="s">
        <v>43</v>
      </c>
      <c r="D188" s="83" t="s">
        <v>108</v>
      </c>
      <c r="E188" s="83" t="s">
        <v>508</v>
      </c>
      <c r="F188" s="85">
        <v>48294</v>
      </c>
      <c r="G188" s="93">
        <v>46666</v>
      </c>
      <c r="H188" s="84">
        <f ca="1">G188-$A$2</f>
        <v>925</v>
      </c>
      <c r="I188" s="85"/>
      <c r="J188" s="85"/>
      <c r="K188" s="85"/>
      <c r="L188" s="85"/>
      <c r="M188" s="86" t="s">
        <v>50</v>
      </c>
      <c r="N188" s="92"/>
      <c r="O188" s="92"/>
      <c r="P188" s="92"/>
      <c r="Q188" s="85"/>
      <c r="R188" s="85"/>
      <c r="S188" s="85"/>
      <c r="T188" s="85"/>
      <c r="U188" s="85"/>
      <c r="V188" s="92"/>
      <c r="W188" s="92">
        <v>2</v>
      </c>
      <c r="X188" s="92">
        <v>6</v>
      </c>
      <c r="Y188" s="92"/>
      <c r="Z188" s="92"/>
      <c r="AA188" s="85"/>
      <c r="AB188" s="85"/>
      <c r="AC188" s="85"/>
      <c r="AD188" s="85"/>
      <c r="AE188" s="85"/>
      <c r="AF188" s="95" t="s">
        <v>383</v>
      </c>
      <c r="AG188" s="96" t="s">
        <v>101</v>
      </c>
      <c r="AH188" s="98" t="s">
        <v>793</v>
      </c>
      <c r="AI188" s="85" t="s">
        <v>50</v>
      </c>
      <c r="AJ188" s="14"/>
    </row>
    <row r="189" spans="1:36" ht="18.5" x14ac:dyDescent="0.75">
      <c r="A189" s="83">
        <v>185</v>
      </c>
      <c r="B189" s="83" t="s">
        <v>42</v>
      </c>
      <c r="C189" s="83" t="s">
        <v>43</v>
      </c>
      <c r="D189" s="83" t="s">
        <v>108</v>
      </c>
      <c r="E189" s="83" t="s">
        <v>553</v>
      </c>
      <c r="F189" s="85">
        <v>47255</v>
      </c>
      <c r="G189" s="93">
        <v>46436</v>
      </c>
      <c r="H189" s="84">
        <f ca="1">G189-$A$2</f>
        <v>695</v>
      </c>
      <c r="I189" s="85"/>
      <c r="J189" s="85"/>
      <c r="K189" s="85"/>
      <c r="L189" s="85"/>
      <c r="M189" s="86" t="s">
        <v>50</v>
      </c>
      <c r="N189" s="92">
        <v>6</v>
      </c>
      <c r="O189" s="92"/>
      <c r="P189" s="92"/>
      <c r="Q189" s="85"/>
      <c r="R189" s="85"/>
      <c r="S189" s="85"/>
      <c r="T189" s="85"/>
      <c r="U189" s="85"/>
      <c r="V189" s="92"/>
      <c r="W189" s="92"/>
      <c r="X189" s="92"/>
      <c r="Y189" s="92"/>
      <c r="Z189" s="92"/>
      <c r="AA189" s="85">
        <v>1</v>
      </c>
      <c r="AB189" s="85"/>
      <c r="AC189" s="85">
        <v>6</v>
      </c>
      <c r="AD189" s="85"/>
      <c r="AE189" s="85"/>
      <c r="AF189" s="95" t="s">
        <v>383</v>
      </c>
      <c r="AG189" s="96" t="s">
        <v>101</v>
      </c>
      <c r="AH189" s="98" t="s">
        <v>794</v>
      </c>
      <c r="AI189" s="85" t="s">
        <v>50</v>
      </c>
      <c r="AJ189" s="14"/>
    </row>
    <row r="190" spans="1:36" ht="18.5" x14ac:dyDescent="0.75">
      <c r="A190" s="83">
        <v>186</v>
      </c>
      <c r="B190" s="83" t="s">
        <v>42</v>
      </c>
      <c r="C190" s="83" t="s">
        <v>43</v>
      </c>
      <c r="D190" s="83" t="s">
        <v>108</v>
      </c>
      <c r="E190" s="83" t="s">
        <v>507</v>
      </c>
      <c r="F190" s="85">
        <v>48238</v>
      </c>
      <c r="G190" s="93">
        <v>46652</v>
      </c>
      <c r="H190" s="84">
        <f ca="1">G190-$A$2</f>
        <v>911</v>
      </c>
      <c r="I190" s="85">
        <v>3</v>
      </c>
      <c r="J190" s="85">
        <v>1</v>
      </c>
      <c r="K190" s="94">
        <v>0</v>
      </c>
      <c r="L190" s="85">
        <v>1</v>
      </c>
      <c r="M190" s="86" t="s">
        <v>511</v>
      </c>
      <c r="N190" s="92">
        <v>3</v>
      </c>
      <c r="O190" s="92"/>
      <c r="P190" s="92"/>
      <c r="Q190" s="85"/>
      <c r="R190" s="85"/>
      <c r="S190" s="85">
        <v>2</v>
      </c>
      <c r="T190" s="85"/>
      <c r="U190" s="85"/>
      <c r="V190" s="92"/>
      <c r="W190" s="92">
        <v>6</v>
      </c>
      <c r="X190" s="92">
        <v>6</v>
      </c>
      <c r="Y190" s="92">
        <v>4</v>
      </c>
      <c r="Z190" s="92">
        <v>4</v>
      </c>
      <c r="AA190" s="85"/>
      <c r="AB190" s="85"/>
      <c r="AC190" s="85"/>
      <c r="AD190" s="85"/>
      <c r="AE190" s="85"/>
      <c r="AF190" s="95" t="s">
        <v>383</v>
      </c>
      <c r="AG190" s="96" t="s">
        <v>367</v>
      </c>
      <c r="AH190" s="98" t="s">
        <v>802</v>
      </c>
      <c r="AI190" s="85" t="s">
        <v>50</v>
      </c>
      <c r="AJ190" s="14"/>
    </row>
    <row r="191" spans="1:36" ht="18.5" x14ac:dyDescent="0.75">
      <c r="A191" s="83">
        <v>187</v>
      </c>
      <c r="B191" s="83" t="s">
        <v>42</v>
      </c>
      <c r="C191" s="83" t="s">
        <v>43</v>
      </c>
      <c r="D191" s="83" t="s">
        <v>108</v>
      </c>
      <c r="E191" s="83" t="s">
        <v>507</v>
      </c>
      <c r="F191" s="85">
        <v>48420</v>
      </c>
      <c r="G191" s="93">
        <v>46705</v>
      </c>
      <c r="H191" s="84">
        <f ca="1">G191-$A$2</f>
        <v>964</v>
      </c>
      <c r="I191" s="94">
        <v>0</v>
      </c>
      <c r="J191" s="85">
        <v>1</v>
      </c>
      <c r="K191" s="85">
        <v>2</v>
      </c>
      <c r="L191" s="94">
        <v>0</v>
      </c>
      <c r="M191" s="86" t="s">
        <v>510</v>
      </c>
      <c r="N191" s="92">
        <v>2</v>
      </c>
      <c r="O191" s="92"/>
      <c r="P191" s="92"/>
      <c r="Q191" s="85"/>
      <c r="R191" s="85"/>
      <c r="S191" s="85"/>
      <c r="T191" s="85"/>
      <c r="U191" s="85"/>
      <c r="V191" s="92"/>
      <c r="W191" s="92"/>
      <c r="X191" s="92">
        <v>6</v>
      </c>
      <c r="Y191" s="92">
        <v>4</v>
      </c>
      <c r="Z191" s="92">
        <v>6</v>
      </c>
      <c r="AA191" s="85">
        <v>2</v>
      </c>
      <c r="AB191" s="85">
        <v>6</v>
      </c>
      <c r="AC191" s="85">
        <v>6</v>
      </c>
      <c r="AD191" s="85"/>
      <c r="AE191" s="85">
        <v>6</v>
      </c>
      <c r="AF191" s="95" t="s">
        <v>383</v>
      </c>
      <c r="AG191" s="96" t="s">
        <v>367</v>
      </c>
      <c r="AH191" s="98" t="s">
        <v>803</v>
      </c>
      <c r="AI191" s="85" t="s">
        <v>50</v>
      </c>
      <c r="AJ191" s="14"/>
    </row>
    <row r="192" spans="1:36" ht="18.5" x14ac:dyDescent="0.75">
      <c r="A192" s="83">
        <v>188</v>
      </c>
      <c r="B192" s="83" t="s">
        <v>42</v>
      </c>
      <c r="C192" s="83" t="s">
        <v>43</v>
      </c>
      <c r="D192" s="83" t="s">
        <v>108</v>
      </c>
      <c r="E192" s="83" t="s">
        <v>509</v>
      </c>
      <c r="F192" s="85">
        <v>48488</v>
      </c>
      <c r="G192" s="93">
        <v>46718</v>
      </c>
      <c r="H192" s="84">
        <f ca="1">G192-$A$2</f>
        <v>977</v>
      </c>
      <c r="I192" s="94">
        <v>0</v>
      </c>
      <c r="J192" s="85">
        <v>1</v>
      </c>
      <c r="K192" s="85">
        <v>1</v>
      </c>
      <c r="L192" s="94">
        <v>0</v>
      </c>
      <c r="M192" s="86" t="s">
        <v>465</v>
      </c>
      <c r="N192" s="92">
        <v>1</v>
      </c>
      <c r="O192" s="92"/>
      <c r="P192" s="92"/>
      <c r="Q192" s="85"/>
      <c r="R192" s="85"/>
      <c r="S192" s="85"/>
      <c r="T192" s="85"/>
      <c r="U192" s="85"/>
      <c r="V192" s="92"/>
      <c r="W192" s="92"/>
      <c r="X192" s="92">
        <v>6</v>
      </c>
      <c r="Y192" s="92">
        <v>4</v>
      </c>
      <c r="Z192" s="92">
        <v>6</v>
      </c>
      <c r="AA192" s="85">
        <v>2</v>
      </c>
      <c r="AB192" s="85">
        <v>5</v>
      </c>
      <c r="AC192" s="85">
        <v>6</v>
      </c>
      <c r="AD192" s="85"/>
      <c r="AE192" s="85">
        <v>6</v>
      </c>
      <c r="AF192" s="95" t="s">
        <v>383</v>
      </c>
      <c r="AG192" s="96" t="s">
        <v>367</v>
      </c>
      <c r="AH192" s="98" t="s">
        <v>804</v>
      </c>
      <c r="AI192" s="85" t="s">
        <v>50</v>
      </c>
      <c r="AJ192" s="14"/>
    </row>
    <row r="193" spans="1:36" ht="18.5" x14ac:dyDescent="0.75">
      <c r="A193" s="83">
        <v>189</v>
      </c>
      <c r="B193" s="83" t="s">
        <v>42</v>
      </c>
      <c r="C193" s="83" t="s">
        <v>43</v>
      </c>
      <c r="D193" s="83" t="s">
        <v>108</v>
      </c>
      <c r="E193" s="83" t="s">
        <v>518</v>
      </c>
      <c r="F193" s="85">
        <v>44403</v>
      </c>
      <c r="G193" s="93">
        <v>45880</v>
      </c>
      <c r="H193" s="84">
        <f ca="1">G193-$A$2</f>
        <v>139</v>
      </c>
      <c r="I193" s="94">
        <v>0</v>
      </c>
      <c r="J193" s="85">
        <v>1</v>
      </c>
      <c r="K193" s="94">
        <v>0</v>
      </c>
      <c r="L193" s="94">
        <v>0</v>
      </c>
      <c r="M193" s="86" t="s">
        <v>517</v>
      </c>
      <c r="N193" s="92"/>
      <c r="O193" s="92"/>
      <c r="P193" s="92"/>
      <c r="Q193" s="85"/>
      <c r="R193" s="85"/>
      <c r="S193" s="85"/>
      <c r="T193" s="85"/>
      <c r="U193" s="85"/>
      <c r="V193" s="92"/>
      <c r="W193" s="92"/>
      <c r="X193" s="92">
        <v>3</v>
      </c>
      <c r="Y193" s="92">
        <v>1</v>
      </c>
      <c r="Z193" s="92">
        <v>1</v>
      </c>
      <c r="AA193" s="85"/>
      <c r="AB193" s="85">
        <v>3</v>
      </c>
      <c r="AC193" s="85">
        <v>6</v>
      </c>
      <c r="AD193" s="85"/>
      <c r="AE193" s="85">
        <v>6</v>
      </c>
      <c r="AF193" s="95" t="s">
        <v>383</v>
      </c>
      <c r="AG193" s="96" t="s">
        <v>125</v>
      </c>
      <c r="AH193" s="98" t="s">
        <v>795</v>
      </c>
      <c r="AI193" s="85" t="s">
        <v>50</v>
      </c>
      <c r="AJ193" s="14"/>
    </row>
    <row r="194" spans="1:36" ht="18.5" x14ac:dyDescent="0.75">
      <c r="A194" s="83">
        <v>190</v>
      </c>
      <c r="B194" s="83" t="s">
        <v>42</v>
      </c>
      <c r="C194" s="83" t="s">
        <v>43</v>
      </c>
      <c r="D194" s="83" t="s">
        <v>108</v>
      </c>
      <c r="E194" s="83" t="s">
        <v>519</v>
      </c>
      <c r="F194" s="85">
        <v>44495</v>
      </c>
      <c r="G194" s="93">
        <v>45902</v>
      </c>
      <c r="H194" s="84">
        <f ca="1">G194-$A$2</f>
        <v>161</v>
      </c>
      <c r="I194" s="94">
        <v>0</v>
      </c>
      <c r="J194" s="85">
        <v>1</v>
      </c>
      <c r="K194" s="85">
        <v>1</v>
      </c>
      <c r="L194" s="94">
        <v>0</v>
      </c>
      <c r="M194" s="86" t="s">
        <v>465</v>
      </c>
      <c r="N194" s="92"/>
      <c r="O194" s="92"/>
      <c r="P194" s="92"/>
      <c r="Q194" s="85"/>
      <c r="R194" s="85"/>
      <c r="S194" s="85"/>
      <c r="T194" s="85"/>
      <c r="U194" s="85"/>
      <c r="V194" s="92"/>
      <c r="W194" s="92"/>
      <c r="X194" s="92">
        <v>6</v>
      </c>
      <c r="Y194" s="92">
        <v>1</v>
      </c>
      <c r="Z194" s="92">
        <v>1</v>
      </c>
      <c r="AA194" s="85"/>
      <c r="AB194" s="85">
        <v>4</v>
      </c>
      <c r="AC194" s="85">
        <v>6</v>
      </c>
      <c r="AD194" s="85"/>
      <c r="AE194" s="85">
        <v>6</v>
      </c>
      <c r="AF194" s="95" t="s">
        <v>383</v>
      </c>
      <c r="AG194" s="96" t="s">
        <v>125</v>
      </c>
      <c r="AH194" s="98" t="s">
        <v>795</v>
      </c>
      <c r="AI194" s="85" t="s">
        <v>50</v>
      </c>
      <c r="AJ194" s="14"/>
    </row>
    <row r="195" spans="1:36" ht="18.5" x14ac:dyDescent="0.75">
      <c r="A195" s="83">
        <v>191</v>
      </c>
      <c r="B195" s="83" t="s">
        <v>42</v>
      </c>
      <c r="C195" s="83" t="s">
        <v>43</v>
      </c>
      <c r="D195" s="83" t="s">
        <v>108</v>
      </c>
      <c r="E195" s="83" t="s">
        <v>520</v>
      </c>
      <c r="F195" s="85">
        <v>42023</v>
      </c>
      <c r="G195" s="93">
        <v>46944</v>
      </c>
      <c r="H195" s="84">
        <f ca="1">G195-$A$2</f>
        <v>1203</v>
      </c>
      <c r="I195" s="94">
        <v>0</v>
      </c>
      <c r="J195" s="85">
        <v>1</v>
      </c>
      <c r="K195" s="94">
        <v>0</v>
      </c>
      <c r="L195" s="94">
        <v>0</v>
      </c>
      <c r="M195" s="86" t="s">
        <v>517</v>
      </c>
      <c r="N195" s="92"/>
      <c r="O195" s="92"/>
      <c r="P195" s="92"/>
      <c r="Q195" s="85"/>
      <c r="R195" s="85"/>
      <c r="S195" s="85"/>
      <c r="T195" s="85"/>
      <c r="U195" s="85"/>
      <c r="V195" s="92"/>
      <c r="W195" s="92"/>
      <c r="X195" s="92">
        <v>6</v>
      </c>
      <c r="Y195" s="92"/>
      <c r="Z195" s="92"/>
      <c r="AA195" s="85"/>
      <c r="AB195" s="85"/>
      <c r="AC195" s="85"/>
      <c r="AD195" s="85"/>
      <c r="AE195" s="85"/>
      <c r="AF195" s="95" t="s">
        <v>383</v>
      </c>
      <c r="AG195" s="96" t="s">
        <v>101</v>
      </c>
      <c r="AH195" s="98" t="s">
        <v>375</v>
      </c>
      <c r="AI195" s="83" t="s">
        <v>50</v>
      </c>
    </row>
    <row r="196" spans="1:36" ht="18.5" x14ac:dyDescent="0.75">
      <c r="B196" s="80" t="s">
        <v>805</v>
      </c>
    </row>
    <row r="197" spans="1:36" ht="18.5" x14ac:dyDescent="0.75">
      <c r="B197" s="80" t="s">
        <v>806</v>
      </c>
    </row>
    <row r="198" spans="1:36" ht="18.5" x14ac:dyDescent="0.75">
      <c r="B198" s="80" t="s">
        <v>809</v>
      </c>
    </row>
    <row r="199" spans="1:36" ht="18.5" x14ac:dyDescent="0.75">
      <c r="B199" s="80" t="s">
        <v>424</v>
      </c>
    </row>
    <row r="200" spans="1:36" ht="18.5" x14ac:dyDescent="0.75">
      <c r="B200" s="80" t="s">
        <v>807</v>
      </c>
    </row>
    <row r="201" spans="1:36" ht="18.5" x14ac:dyDescent="0.75">
      <c r="B201" s="80" t="s">
        <v>808</v>
      </c>
    </row>
  </sheetData>
  <autoFilter ref="A4:AI200" xr:uid="{4ADF8F0D-A4C3-4EEB-B1F4-C2770BAAB1BE}">
    <filterColumn colId="31" showButton="0"/>
    <sortState xmlns:xlrd2="http://schemas.microsoft.com/office/spreadsheetml/2017/richdata2" ref="A5:AI200">
      <sortCondition ref="A4:A200"/>
    </sortState>
  </autoFilter>
  <mergeCells count="6">
    <mergeCell ref="A3:H3"/>
    <mergeCell ref="AF4:AG4"/>
    <mergeCell ref="N2:AH2"/>
    <mergeCell ref="I2:M3"/>
    <mergeCell ref="AI2:AI3"/>
    <mergeCell ref="AF3:AH3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681D-A142-4290-87F7-8110576BABA8}">
  <dimension ref="B2:O18"/>
  <sheetViews>
    <sheetView workbookViewId="0"/>
  </sheetViews>
  <sheetFormatPr defaultRowHeight="14.5" x14ac:dyDescent="0.35"/>
  <cols>
    <col min="2" max="2" width="14.1796875" customWidth="1"/>
    <col min="3" max="14" width="4.08984375" customWidth="1"/>
    <col min="15" max="15" width="36.08984375" customWidth="1"/>
  </cols>
  <sheetData>
    <row r="2" spans="2:15" ht="14.5" customHeight="1" x14ac:dyDescent="0.35">
      <c r="B2" s="407" t="s">
        <v>433</v>
      </c>
      <c r="C2" s="401" t="s">
        <v>309</v>
      </c>
      <c r="D2" s="402"/>
      <c r="E2" s="402"/>
      <c r="F2" s="402"/>
      <c r="G2" s="402"/>
      <c r="H2" s="402"/>
      <c r="I2" s="402"/>
      <c r="J2" s="402"/>
      <c r="K2" s="402"/>
      <c r="L2" s="403"/>
      <c r="M2" s="404" t="s">
        <v>436</v>
      </c>
      <c r="N2" s="405"/>
      <c r="O2" s="406"/>
    </row>
    <row r="3" spans="2:15" ht="60.5" x14ac:dyDescent="0.35">
      <c r="B3" s="408"/>
      <c r="C3" s="23" t="s">
        <v>260</v>
      </c>
      <c r="D3" s="23" t="s">
        <v>261</v>
      </c>
      <c r="E3" s="23" t="s">
        <v>262</v>
      </c>
      <c r="F3" s="23" t="s">
        <v>264</v>
      </c>
      <c r="G3" s="23" t="s">
        <v>269</v>
      </c>
      <c r="H3" s="23" t="s">
        <v>270</v>
      </c>
      <c r="I3" s="23" t="s">
        <v>263</v>
      </c>
      <c r="J3" s="23" t="s">
        <v>266</v>
      </c>
      <c r="K3" s="23" t="s">
        <v>267</v>
      </c>
      <c r="L3" s="23" t="s">
        <v>265</v>
      </c>
      <c r="M3" s="104" t="s">
        <v>235</v>
      </c>
      <c r="N3" s="104" t="s">
        <v>236</v>
      </c>
      <c r="O3" s="105" t="s">
        <v>268</v>
      </c>
    </row>
    <row r="4" spans="2:15" x14ac:dyDescent="0.35">
      <c r="B4" s="24" t="s">
        <v>48</v>
      </c>
      <c r="C4" s="21"/>
      <c r="D4" s="99" t="e" vm="1">
        <v>#VALUE!</v>
      </c>
      <c r="E4" s="21"/>
      <c r="F4" s="21"/>
      <c r="G4" s="21"/>
      <c r="H4" s="21"/>
      <c r="I4" s="99" t="e" vm="1">
        <v>#VALUE!</v>
      </c>
      <c r="J4" s="99" t="e" vm="1">
        <v>#VALUE!</v>
      </c>
      <c r="K4" s="99" t="e" vm="1">
        <v>#VALUE!</v>
      </c>
      <c r="L4" s="21"/>
      <c r="M4" s="99" t="e" vm="1">
        <v>#VALUE!</v>
      </c>
      <c r="N4" s="21"/>
      <c r="O4" s="25"/>
    </row>
    <row r="5" spans="2:15" x14ac:dyDescent="0.35">
      <c r="B5" s="24" t="s">
        <v>115</v>
      </c>
      <c r="C5" s="99" t="e" vm="1">
        <v>#VALUE!</v>
      </c>
      <c r="D5" s="99" t="e" vm="1">
        <v>#VALUE!</v>
      </c>
      <c r="E5" s="99" t="e" vm="1">
        <v>#VALUE!</v>
      </c>
      <c r="F5" s="99" t="e" vm="1">
        <v>#VALUE!</v>
      </c>
      <c r="G5" s="21"/>
      <c r="H5" s="99" t="e" vm="1">
        <v>#VALUE!</v>
      </c>
      <c r="I5" s="99" t="e" vm="1">
        <v>#VALUE!</v>
      </c>
      <c r="J5" s="21"/>
      <c r="K5" s="99" t="e" vm="1">
        <v>#VALUE!</v>
      </c>
      <c r="L5" s="21"/>
      <c r="M5" s="99" t="e" vm="1">
        <v>#VALUE!</v>
      </c>
      <c r="N5" s="21"/>
      <c r="O5" s="25"/>
    </row>
    <row r="6" spans="2:15" x14ac:dyDescent="0.35">
      <c r="B6" s="24" t="s">
        <v>301</v>
      </c>
      <c r="C6" s="99" t="e" vm="1">
        <v>#VALUE!</v>
      </c>
      <c r="D6" s="99" t="e" vm="1">
        <v>#VALUE!</v>
      </c>
      <c r="E6" s="21"/>
      <c r="F6" s="99" t="e" vm="1">
        <v>#VALUE!</v>
      </c>
      <c r="G6" s="99" t="e" vm="1">
        <v>#VALUE!</v>
      </c>
      <c r="H6" s="21"/>
      <c r="I6" s="21"/>
      <c r="J6" s="21"/>
      <c r="K6" s="99" t="e" vm="1">
        <v>#VALUE!</v>
      </c>
      <c r="L6" s="21"/>
      <c r="M6" s="99" t="e" vm="1">
        <v>#VALUE!</v>
      </c>
      <c r="N6" s="21"/>
      <c r="O6" s="25"/>
    </row>
    <row r="7" spans="2:15" x14ac:dyDescent="0.35">
      <c r="B7" s="24" t="s">
        <v>426</v>
      </c>
      <c r="C7" s="21"/>
      <c r="D7" s="21" t="e" vm="1">
        <v>#VALUE!</v>
      </c>
      <c r="E7" s="21"/>
      <c r="F7" s="21"/>
      <c r="G7" s="21"/>
      <c r="H7" s="21" t="e" vm="1">
        <v>#VALUE!</v>
      </c>
      <c r="I7" s="21" t="e" vm="1">
        <v>#VALUE!</v>
      </c>
      <c r="J7" s="21"/>
      <c r="K7" s="21"/>
      <c r="L7" s="21"/>
      <c r="M7" s="99" t="e" vm="1">
        <v>#VALUE!</v>
      </c>
      <c r="N7" s="21"/>
      <c r="O7" s="22"/>
    </row>
    <row r="8" spans="2:15" x14ac:dyDescent="0.35">
      <c r="B8" s="100" t="s">
        <v>75</v>
      </c>
      <c r="C8" s="101"/>
      <c r="D8" s="102" t="e" vm="1">
        <v>#VALUE!</v>
      </c>
      <c r="E8" s="101"/>
      <c r="F8" s="101"/>
      <c r="G8" s="101"/>
      <c r="H8" s="101"/>
      <c r="I8" s="101"/>
      <c r="J8" s="101"/>
      <c r="K8" s="101"/>
      <c r="L8" s="101"/>
      <c r="M8" s="101"/>
      <c r="N8" s="102" t="e" vm="1">
        <v>#VALUE!</v>
      </c>
      <c r="O8" s="103" t="s">
        <v>308</v>
      </c>
    </row>
    <row r="9" spans="2:15" ht="14" customHeight="1" x14ac:dyDescent="0.35">
      <c r="B9" s="24" t="s">
        <v>303</v>
      </c>
      <c r="C9" s="21"/>
      <c r="D9" s="99" t="e" vm="1">
        <v>#VALUE!</v>
      </c>
      <c r="E9" s="21"/>
      <c r="F9" s="21"/>
      <c r="G9" s="21"/>
      <c r="H9" s="21"/>
      <c r="I9" s="21"/>
      <c r="J9" s="21"/>
      <c r="K9" s="99" t="e" vm="1">
        <v>#VALUE!</v>
      </c>
      <c r="L9" s="21"/>
      <c r="M9" s="99" t="e" vm="1">
        <v>#VALUE!</v>
      </c>
      <c r="N9" s="21"/>
      <c r="O9" s="25"/>
    </row>
    <row r="10" spans="2:15" x14ac:dyDescent="0.35">
      <c r="B10" s="24" t="s">
        <v>108</v>
      </c>
      <c r="C10" s="21"/>
      <c r="D10" s="99" t="e" vm="1">
        <v>#VALUE!</v>
      </c>
      <c r="E10" s="21"/>
      <c r="F10" s="21"/>
      <c r="G10" s="21"/>
      <c r="H10" s="99" t="e" vm="1">
        <v>#VALUE!</v>
      </c>
      <c r="I10" s="99" t="e" vm="1">
        <v>#VALUE!</v>
      </c>
      <c r="J10" s="21"/>
      <c r="K10" s="99" t="e" vm="1">
        <v>#VALUE!</v>
      </c>
      <c r="L10" s="21"/>
      <c r="M10" s="99" t="e" vm="1">
        <v>#VALUE!</v>
      </c>
      <c r="N10" s="21"/>
      <c r="O10" s="25"/>
    </row>
    <row r="11" spans="2:15" ht="15" customHeight="1" x14ac:dyDescent="0.35">
      <c r="B11" s="24" t="s">
        <v>110</v>
      </c>
      <c r="C11" s="21"/>
      <c r="D11" s="99" t="e" vm="1">
        <v>#VALUE!</v>
      </c>
      <c r="E11" s="21"/>
      <c r="F11" s="21"/>
      <c r="G11" s="21"/>
      <c r="H11" s="21"/>
      <c r="I11" s="21"/>
      <c r="J11" s="21"/>
      <c r="K11" s="21"/>
      <c r="L11" s="21"/>
      <c r="M11" s="21"/>
      <c r="N11" s="99" t="e" vm="1">
        <v>#VALUE!</v>
      </c>
      <c r="O11" s="25" t="s">
        <v>434</v>
      </c>
    </row>
    <row r="12" spans="2:15" x14ac:dyDescent="0.35">
      <c r="B12" s="24" t="s">
        <v>302</v>
      </c>
      <c r="C12" s="21"/>
      <c r="D12" s="99" t="e" vm="1">
        <v>#VALUE!</v>
      </c>
      <c r="E12" s="21"/>
      <c r="F12" s="21"/>
      <c r="G12" s="99" t="e" vm="1">
        <v>#VALUE!</v>
      </c>
      <c r="H12" s="21"/>
      <c r="I12" s="99" t="e" vm="1">
        <v>#VALUE!</v>
      </c>
      <c r="J12" s="21"/>
      <c r="K12" s="21"/>
      <c r="L12" s="21"/>
      <c r="M12" s="99" t="e" vm="1">
        <v>#VALUE!</v>
      </c>
      <c r="N12" s="21"/>
      <c r="O12" s="25"/>
    </row>
    <row r="13" spans="2:15" x14ac:dyDescent="0.35">
      <c r="B13" s="24" t="s">
        <v>244</v>
      </c>
      <c r="C13" s="21"/>
      <c r="D13" s="99" t="e" vm="1">
        <v>#VALUE!</v>
      </c>
      <c r="E13" s="99" t="e" vm="1">
        <v>#VALUE!</v>
      </c>
      <c r="F13" s="21"/>
      <c r="G13" s="21"/>
      <c r="H13" s="99" t="e" vm="1">
        <v>#VALUE!</v>
      </c>
      <c r="I13" s="21"/>
      <c r="J13" s="21"/>
      <c r="K13" s="99" t="e" vm="1">
        <v>#VALUE!</v>
      </c>
      <c r="L13" s="99" t="e" vm="1">
        <v>#VALUE!</v>
      </c>
      <c r="M13" s="99" t="e" vm="1">
        <v>#VALUE!</v>
      </c>
      <c r="N13" s="21"/>
      <c r="O13" s="25"/>
    </row>
    <row r="14" spans="2:15" x14ac:dyDescent="0.35">
      <c r="B14" s="24" t="s">
        <v>304</v>
      </c>
      <c r="C14" s="99" t="e" vm="1">
        <v>#VALUE!</v>
      </c>
      <c r="D14" s="99" t="e" vm="1">
        <v>#VALUE!</v>
      </c>
      <c r="E14" s="99" t="e" vm="1">
        <v>#VALUE!</v>
      </c>
      <c r="F14" s="99" t="e" vm="1">
        <v>#VALUE!</v>
      </c>
      <c r="G14" s="99" t="e" vm="1">
        <v>#VALUE!</v>
      </c>
      <c r="H14" s="99" t="e" vm="1">
        <v>#VALUE!</v>
      </c>
      <c r="I14" s="99" t="e" vm="1">
        <v>#VALUE!</v>
      </c>
      <c r="J14" s="99" t="e" vm="1">
        <v>#VALUE!</v>
      </c>
      <c r="K14" s="99" t="e" vm="1">
        <v>#VALUE!</v>
      </c>
      <c r="L14" s="21"/>
      <c r="M14" s="99" t="e" vm="1">
        <v>#VALUE!</v>
      </c>
      <c r="N14" s="99" t="e" vm="1">
        <v>#VALUE!</v>
      </c>
      <c r="O14" s="25" t="s">
        <v>435</v>
      </c>
    </row>
    <row r="15" spans="2:15" x14ac:dyDescent="0.35">
      <c r="B15" s="24" t="s">
        <v>305</v>
      </c>
      <c r="C15" s="21"/>
      <c r="D15" s="99" t="e" vm="1">
        <v>#VALUE!</v>
      </c>
      <c r="E15" s="99" t="e" vm="1">
        <v>#VALUE!</v>
      </c>
      <c r="F15" s="21"/>
      <c r="G15" s="21"/>
      <c r="H15" s="99" t="e" vm="1">
        <v>#VALUE!</v>
      </c>
      <c r="I15" s="99" t="e" vm="1">
        <v>#VALUE!</v>
      </c>
      <c r="J15" s="99" t="e" vm="1">
        <v>#VALUE!</v>
      </c>
      <c r="K15" s="99" t="e" vm="1">
        <v>#VALUE!</v>
      </c>
      <c r="L15" s="21"/>
      <c r="M15" s="99" t="e" vm="1">
        <v>#VALUE!</v>
      </c>
      <c r="N15" s="21"/>
      <c r="O15" s="22"/>
    </row>
    <row r="16" spans="2:15" x14ac:dyDescent="0.35">
      <c r="B16" s="24" t="s">
        <v>306</v>
      </c>
      <c r="C16" s="21"/>
      <c r="D16" s="99" t="e" vm="1">
        <v>#VALUE!</v>
      </c>
      <c r="E16" s="99" t="e" vm="1">
        <v>#VALUE!</v>
      </c>
      <c r="F16" s="99" t="e" vm="1">
        <v>#VALUE!</v>
      </c>
      <c r="G16" s="21"/>
      <c r="H16" s="21"/>
      <c r="I16" s="21"/>
      <c r="J16" s="21"/>
      <c r="K16" s="21"/>
      <c r="L16" s="21"/>
      <c r="M16" s="99" t="e" vm="1">
        <v>#VALUE!</v>
      </c>
      <c r="N16" s="21"/>
      <c r="O16" s="22"/>
    </row>
    <row r="17" spans="2:15" x14ac:dyDescent="0.35">
      <c r="B17" s="24" t="s">
        <v>112</v>
      </c>
      <c r="C17" s="21"/>
      <c r="D17" s="99" t="e" vm="1">
        <v>#VALUE!</v>
      </c>
      <c r="E17" s="21"/>
      <c r="F17" s="99" t="e" vm="1">
        <v>#VALUE!</v>
      </c>
      <c r="G17" s="99" t="e" vm="1">
        <v>#VALUE!</v>
      </c>
      <c r="H17" s="21"/>
      <c r="I17" s="21"/>
      <c r="J17" s="21"/>
      <c r="K17" s="99" t="e" vm="1">
        <v>#VALUE!</v>
      </c>
      <c r="L17" s="21"/>
      <c r="M17" s="99" t="e" vm="1">
        <v>#VALUE!</v>
      </c>
      <c r="N17" s="21"/>
      <c r="O17" s="22"/>
    </row>
    <row r="18" spans="2:15" x14ac:dyDescent="0.35">
      <c r="B18" s="24" t="s">
        <v>307</v>
      </c>
      <c r="C18" s="21"/>
      <c r="D18" s="99" t="e" vm="1">
        <v>#VALUE!</v>
      </c>
      <c r="E18" s="99" t="e" vm="1">
        <v>#VALUE!</v>
      </c>
      <c r="F18" s="99" t="e" vm="1">
        <v>#VALUE!</v>
      </c>
      <c r="G18" s="21"/>
      <c r="H18" s="21"/>
      <c r="I18" s="21"/>
      <c r="J18" s="21"/>
      <c r="K18" s="99" t="e" vm="1">
        <v>#VALUE!</v>
      </c>
      <c r="L18" s="99" t="e" vm="1">
        <v>#VALUE!</v>
      </c>
      <c r="M18" s="99" t="e" vm="1">
        <v>#VALUE!</v>
      </c>
      <c r="N18" s="21"/>
      <c r="O18" s="22"/>
    </row>
  </sheetData>
  <mergeCells count="3">
    <mergeCell ref="C2:L2"/>
    <mergeCell ref="M2:O2"/>
    <mergeCell ref="B2:B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9110-250C-4F64-8FDD-F7EF78A0BDA0}">
  <dimension ref="B4:BK52"/>
  <sheetViews>
    <sheetView workbookViewId="0"/>
  </sheetViews>
  <sheetFormatPr defaultRowHeight="14.5" x14ac:dyDescent="0.35"/>
  <cols>
    <col min="2" max="2" width="10" customWidth="1"/>
    <col min="3" max="3" width="4.90625" customWidth="1"/>
    <col min="4" max="10" width="4.36328125" customWidth="1"/>
    <col min="11" max="12" width="3.81640625" customWidth="1"/>
    <col min="13" max="13" width="10" customWidth="1"/>
    <col min="14" max="21" width="3.26953125" customWidth="1"/>
    <col min="22" max="22" width="3.81640625" customWidth="1"/>
    <col min="25" max="25" width="11.1796875" customWidth="1"/>
    <col min="26" max="43" width="3" customWidth="1"/>
    <col min="45" max="45" width="11.1796875" customWidth="1"/>
    <col min="46" max="63" width="3" customWidth="1"/>
  </cols>
  <sheetData>
    <row r="4" spans="2:63" ht="15" thickBot="1" x14ac:dyDescent="0.4"/>
    <row r="5" spans="2:63" ht="20" customHeight="1" x14ac:dyDescent="0.35">
      <c r="C5" s="411" t="s">
        <v>362</v>
      </c>
      <c r="D5" s="412"/>
      <c r="E5" s="412"/>
      <c r="F5" s="412"/>
      <c r="G5" s="413" t="s">
        <v>363</v>
      </c>
      <c r="H5" s="414"/>
      <c r="I5" s="414"/>
      <c r="J5" s="415"/>
      <c r="N5" s="411" t="s">
        <v>364</v>
      </c>
      <c r="O5" s="412"/>
      <c r="P5" s="412"/>
      <c r="Q5" s="412"/>
      <c r="R5" s="413" t="s">
        <v>365</v>
      </c>
      <c r="S5" s="414"/>
      <c r="T5" s="414"/>
      <c r="U5" s="415"/>
    </row>
    <row r="6" spans="2:63" ht="50.5" customHeight="1" thickBot="1" x14ac:dyDescent="0.4">
      <c r="C6" s="64" t="s">
        <v>12</v>
      </c>
      <c r="D6" s="65" t="s">
        <v>356</v>
      </c>
      <c r="E6" s="68" t="s">
        <v>15</v>
      </c>
      <c r="F6" s="66" t="s">
        <v>14</v>
      </c>
      <c r="G6" s="67" t="s">
        <v>12</v>
      </c>
      <c r="H6" s="65" t="s">
        <v>356</v>
      </c>
      <c r="I6" s="68" t="s">
        <v>15</v>
      </c>
      <c r="J6" s="69" t="s">
        <v>14</v>
      </c>
      <c r="N6" s="64" t="s">
        <v>12</v>
      </c>
      <c r="O6" s="65" t="s">
        <v>356</v>
      </c>
      <c r="P6" s="68" t="s">
        <v>15</v>
      </c>
      <c r="Q6" s="66" t="s">
        <v>14</v>
      </c>
      <c r="R6" s="67" t="s">
        <v>12</v>
      </c>
      <c r="S6" s="65" t="s">
        <v>356</v>
      </c>
      <c r="T6" s="68" t="s">
        <v>15</v>
      </c>
      <c r="U6" s="69" t="s">
        <v>14</v>
      </c>
    </row>
    <row r="7" spans="2:63" ht="19" customHeight="1" x14ac:dyDescent="0.35">
      <c r="B7" s="70" t="s">
        <v>335</v>
      </c>
      <c r="C7" s="71"/>
      <c r="D7" s="72"/>
      <c r="E7" s="59"/>
      <c r="F7" s="73"/>
      <c r="G7" s="74"/>
      <c r="H7" s="72"/>
      <c r="I7" s="72">
        <v>5</v>
      </c>
      <c r="J7" s="75"/>
      <c r="M7" s="70" t="s">
        <v>335</v>
      </c>
      <c r="N7" s="71"/>
      <c r="O7" s="72"/>
      <c r="P7" s="72"/>
      <c r="Q7" s="73"/>
      <c r="R7" s="74">
        <v>1</v>
      </c>
      <c r="S7" s="72"/>
      <c r="T7" s="72">
        <v>12</v>
      </c>
      <c r="U7" s="75">
        <v>1</v>
      </c>
    </row>
    <row r="8" spans="2:63" ht="15.5" customHeight="1" x14ac:dyDescent="0.35">
      <c r="B8" s="76" t="s">
        <v>336</v>
      </c>
      <c r="C8" s="60"/>
      <c r="D8" s="30">
        <v>24</v>
      </c>
      <c r="E8" s="59">
        <v>2</v>
      </c>
      <c r="F8" s="62">
        <v>21</v>
      </c>
      <c r="G8" s="63"/>
      <c r="H8" s="30">
        <v>16</v>
      </c>
      <c r="I8" s="59">
        <v>7</v>
      </c>
      <c r="J8" s="61">
        <v>16</v>
      </c>
      <c r="M8" s="76" t="s">
        <v>336</v>
      </c>
      <c r="N8" s="60"/>
      <c r="O8" s="30"/>
      <c r="P8" s="59">
        <v>1</v>
      </c>
      <c r="Q8" s="62"/>
      <c r="R8" s="63"/>
      <c r="S8" s="30">
        <v>12</v>
      </c>
      <c r="T8" s="59"/>
      <c r="U8" s="61">
        <v>10</v>
      </c>
    </row>
    <row r="9" spans="2:63" ht="15.5" customHeight="1" x14ac:dyDescent="0.35">
      <c r="B9" s="76" t="s">
        <v>0</v>
      </c>
      <c r="C9" s="60">
        <v>1</v>
      </c>
      <c r="D9" s="30">
        <v>2</v>
      </c>
      <c r="E9" s="59">
        <v>16</v>
      </c>
      <c r="F9" s="62">
        <v>4</v>
      </c>
      <c r="G9" s="63">
        <v>1</v>
      </c>
      <c r="H9" s="30"/>
      <c r="I9" s="59">
        <v>3</v>
      </c>
      <c r="J9" s="61"/>
      <c r="M9" s="76" t="s">
        <v>0</v>
      </c>
      <c r="N9" s="60">
        <v>1</v>
      </c>
      <c r="O9" s="30">
        <v>2</v>
      </c>
      <c r="P9" s="59"/>
      <c r="Q9" s="62"/>
      <c r="R9" s="63">
        <v>1</v>
      </c>
      <c r="S9" s="30"/>
      <c r="T9" s="59"/>
      <c r="U9" s="61">
        <v>1</v>
      </c>
    </row>
    <row r="10" spans="2:63" ht="15.5" customHeight="1" x14ac:dyDescent="0.35">
      <c r="B10" s="76" t="s">
        <v>1</v>
      </c>
      <c r="C10" s="60">
        <v>10</v>
      </c>
      <c r="D10" s="30"/>
      <c r="E10" s="59">
        <v>5</v>
      </c>
      <c r="F10" s="62"/>
      <c r="G10" s="63">
        <v>6</v>
      </c>
      <c r="H10" s="30"/>
      <c r="I10" s="59">
        <v>1</v>
      </c>
      <c r="J10" s="61"/>
      <c r="M10" s="76" t="s">
        <v>1</v>
      </c>
      <c r="N10" s="60"/>
      <c r="O10" s="30"/>
      <c r="P10" s="59"/>
      <c r="Q10" s="62"/>
      <c r="R10" s="63">
        <v>5</v>
      </c>
      <c r="S10" s="30"/>
      <c r="T10" s="59"/>
      <c r="U10" s="61"/>
    </row>
    <row r="11" spans="2:63" ht="15.5" customHeight="1" thickBot="1" x14ac:dyDescent="0.4">
      <c r="B11" s="76" t="s">
        <v>2</v>
      </c>
      <c r="C11" s="60">
        <v>15</v>
      </c>
      <c r="D11" s="30"/>
      <c r="E11" s="59">
        <v>3</v>
      </c>
      <c r="F11" s="62">
        <v>1</v>
      </c>
      <c r="G11" s="63">
        <v>9</v>
      </c>
      <c r="H11" s="30"/>
      <c r="I11" s="59"/>
      <c r="J11" s="61"/>
      <c r="M11" s="76" t="s">
        <v>2</v>
      </c>
      <c r="N11" s="60">
        <v>1</v>
      </c>
      <c r="O11" s="30"/>
      <c r="P11" s="59">
        <v>1</v>
      </c>
      <c r="Q11" s="62">
        <v>2</v>
      </c>
      <c r="R11" s="63">
        <v>5</v>
      </c>
      <c r="S11" s="30"/>
      <c r="T11" s="59"/>
      <c r="U11" s="61"/>
    </row>
    <row r="12" spans="2:63" ht="15.5" customHeight="1" thickTop="1" thickBot="1" x14ac:dyDescent="0.4">
      <c r="B12" s="77" t="s">
        <v>345</v>
      </c>
      <c r="C12" s="118">
        <f>SUM(C7:C11)</f>
        <v>26</v>
      </c>
      <c r="D12" s="118">
        <f t="shared" ref="D12:I12" si="0">SUM(D7:D11)</f>
        <v>26</v>
      </c>
      <c r="E12" s="59">
        <f t="shared" si="0"/>
        <v>26</v>
      </c>
      <c r="F12" s="118">
        <f t="shared" si="0"/>
        <v>26</v>
      </c>
      <c r="G12" s="118">
        <f t="shared" si="0"/>
        <v>16</v>
      </c>
      <c r="H12" s="118">
        <f t="shared" si="0"/>
        <v>16</v>
      </c>
      <c r="I12" s="59">
        <f t="shared" si="0"/>
        <v>16</v>
      </c>
      <c r="J12" s="119">
        <f>SUM(J6:J11)</f>
        <v>16</v>
      </c>
      <c r="M12" s="77" t="s">
        <v>345</v>
      </c>
      <c r="N12" s="118">
        <f t="shared" ref="N12:U12" si="1">SUM(N6:N11)</f>
        <v>2</v>
      </c>
      <c r="O12" s="118">
        <f t="shared" si="1"/>
        <v>2</v>
      </c>
      <c r="P12" s="59">
        <f t="shared" si="1"/>
        <v>2</v>
      </c>
      <c r="Q12" s="118">
        <f t="shared" si="1"/>
        <v>2</v>
      </c>
      <c r="R12" s="118">
        <f t="shared" si="1"/>
        <v>12</v>
      </c>
      <c r="S12" s="118">
        <f t="shared" si="1"/>
        <v>12</v>
      </c>
      <c r="T12" s="59">
        <f t="shared" si="1"/>
        <v>12</v>
      </c>
      <c r="U12" s="119">
        <f t="shared" si="1"/>
        <v>12</v>
      </c>
    </row>
    <row r="14" spans="2:63" ht="13.5" customHeight="1" thickBot="1" x14ac:dyDescent="0.4">
      <c r="B14" s="116"/>
      <c r="C14" s="120"/>
      <c r="D14" s="120"/>
      <c r="E14" s="120"/>
      <c r="F14" s="120"/>
      <c r="G14" s="418"/>
      <c r="H14" s="418"/>
      <c r="I14" s="418"/>
      <c r="J14" s="418"/>
      <c r="M14" s="112"/>
      <c r="N14" s="112"/>
      <c r="O14" s="112"/>
      <c r="P14" s="112"/>
      <c r="Q14" s="112"/>
      <c r="R14" s="112"/>
      <c r="S14" s="112"/>
      <c r="T14" s="112"/>
      <c r="U14" s="112"/>
      <c r="W14" s="116"/>
      <c r="Y14" s="409" t="s">
        <v>359</v>
      </c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S14" s="409" t="s">
        <v>359</v>
      </c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</row>
    <row r="15" spans="2:63" ht="15" customHeight="1" thickBot="1" x14ac:dyDescent="0.4">
      <c r="B15" s="70" t="s">
        <v>335</v>
      </c>
      <c r="C15" s="121">
        <f>C7/C$12</f>
        <v>0</v>
      </c>
      <c r="D15" s="121">
        <f t="shared" ref="D15:J15" si="2">D7/D$12</f>
        <v>0</v>
      </c>
      <c r="E15" s="121">
        <f t="shared" si="2"/>
        <v>0</v>
      </c>
      <c r="F15" s="121">
        <f t="shared" si="2"/>
        <v>0</v>
      </c>
      <c r="G15" s="121">
        <f t="shared" si="2"/>
        <v>0</v>
      </c>
      <c r="H15" s="121">
        <f t="shared" si="2"/>
        <v>0</v>
      </c>
      <c r="I15" s="121">
        <f t="shared" si="2"/>
        <v>0.3125</v>
      </c>
      <c r="J15" s="121">
        <f t="shared" si="2"/>
        <v>0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6"/>
      <c r="Y15" s="410" t="s">
        <v>352</v>
      </c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S15" s="410" t="s">
        <v>354</v>
      </c>
      <c r="AT15" s="410"/>
      <c r="AU15" s="410"/>
      <c r="AV15" s="410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</row>
    <row r="16" spans="2:63" ht="94" customHeight="1" thickBot="1" x14ac:dyDescent="0.4">
      <c r="B16" s="76" t="s">
        <v>336</v>
      </c>
      <c r="C16" s="121">
        <f t="shared" ref="C16:J20" si="3">C8/C$12</f>
        <v>0</v>
      </c>
      <c r="D16" s="121">
        <f t="shared" si="3"/>
        <v>0.92307692307692313</v>
      </c>
      <c r="E16" s="121">
        <f t="shared" si="3"/>
        <v>7.6923076923076927E-2</v>
      </c>
      <c r="F16" s="121">
        <f t="shared" si="3"/>
        <v>0.80769230769230771</v>
      </c>
      <c r="G16" s="121">
        <f t="shared" si="3"/>
        <v>0</v>
      </c>
      <c r="H16" s="121">
        <f t="shared" si="3"/>
        <v>1</v>
      </c>
      <c r="I16" s="121">
        <f t="shared" si="3"/>
        <v>0.4375</v>
      </c>
      <c r="J16" s="121">
        <f t="shared" si="3"/>
        <v>1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6"/>
      <c r="Y16" s="106"/>
      <c r="Z16" s="36" t="s">
        <v>324</v>
      </c>
      <c r="AA16" s="36" t="s">
        <v>325</v>
      </c>
      <c r="AB16" s="36" t="s">
        <v>326</v>
      </c>
      <c r="AC16" s="36" t="s">
        <v>327</v>
      </c>
      <c r="AD16" s="36" t="s">
        <v>341</v>
      </c>
      <c r="AE16" s="36" t="s">
        <v>330</v>
      </c>
      <c r="AF16" s="36" t="s">
        <v>328</v>
      </c>
      <c r="AG16" s="36" t="s">
        <v>329</v>
      </c>
      <c r="AH16" s="36" t="s">
        <v>340</v>
      </c>
      <c r="AI16" s="36" t="s">
        <v>331</v>
      </c>
      <c r="AJ16" s="107" t="s">
        <v>339</v>
      </c>
      <c r="AK16" s="108" t="s">
        <v>342</v>
      </c>
      <c r="AL16" s="108" t="s">
        <v>343</v>
      </c>
      <c r="AM16" s="108" t="s">
        <v>332</v>
      </c>
      <c r="AN16" s="107" t="s">
        <v>338</v>
      </c>
      <c r="AO16" s="108" t="s">
        <v>337</v>
      </c>
      <c r="AP16" s="108" t="s">
        <v>344</v>
      </c>
      <c r="AQ16" s="36" t="s">
        <v>333</v>
      </c>
      <c r="AS16" s="106"/>
      <c r="AT16" s="36" t="s">
        <v>324</v>
      </c>
      <c r="AU16" s="36" t="s">
        <v>325</v>
      </c>
      <c r="AV16" s="36" t="s">
        <v>326</v>
      </c>
      <c r="AW16" s="36" t="s">
        <v>327</v>
      </c>
      <c r="AX16" s="36" t="s">
        <v>341</v>
      </c>
      <c r="AY16" s="36" t="s">
        <v>330</v>
      </c>
      <c r="AZ16" s="36" t="s">
        <v>328</v>
      </c>
      <c r="BA16" s="36" t="s">
        <v>329</v>
      </c>
      <c r="BB16" s="36" t="s">
        <v>340</v>
      </c>
      <c r="BC16" s="36" t="s">
        <v>331</v>
      </c>
      <c r="BD16" s="107" t="s">
        <v>339</v>
      </c>
      <c r="BE16" s="108" t="s">
        <v>342</v>
      </c>
      <c r="BF16" s="108" t="s">
        <v>343</v>
      </c>
      <c r="BG16" s="108" t="s">
        <v>332</v>
      </c>
      <c r="BH16" s="107" t="s">
        <v>338</v>
      </c>
      <c r="BI16" s="108" t="s">
        <v>337</v>
      </c>
      <c r="BJ16" s="108" t="s">
        <v>344</v>
      </c>
      <c r="BK16" s="36" t="s">
        <v>333</v>
      </c>
    </row>
    <row r="17" spans="2:63" ht="17" customHeight="1" thickBot="1" x14ac:dyDescent="0.4">
      <c r="B17" s="76" t="s">
        <v>0</v>
      </c>
      <c r="C17" s="121">
        <f t="shared" si="3"/>
        <v>3.8461538461538464E-2</v>
      </c>
      <c r="D17" s="121">
        <f t="shared" si="3"/>
        <v>7.6923076923076927E-2</v>
      </c>
      <c r="E17" s="121">
        <f t="shared" si="3"/>
        <v>0.61538461538461542</v>
      </c>
      <c r="F17" s="121">
        <f t="shared" si="3"/>
        <v>0.15384615384615385</v>
      </c>
      <c r="G17" s="121">
        <f t="shared" si="3"/>
        <v>6.25E-2</v>
      </c>
      <c r="H17" s="121">
        <f t="shared" si="3"/>
        <v>0</v>
      </c>
      <c r="I17" s="121">
        <f t="shared" si="3"/>
        <v>0.1875</v>
      </c>
      <c r="J17" s="121">
        <f t="shared" si="3"/>
        <v>0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Y17" s="38" t="s">
        <v>336</v>
      </c>
      <c r="Z17" s="37">
        <v>2</v>
      </c>
      <c r="AA17" s="37">
        <v>1</v>
      </c>
      <c r="AB17" s="37">
        <v>4</v>
      </c>
      <c r="AC17" s="37">
        <v>1</v>
      </c>
      <c r="AD17" s="37">
        <v>1</v>
      </c>
      <c r="AE17" s="37">
        <v>7</v>
      </c>
      <c r="AF17" s="37">
        <v>1</v>
      </c>
      <c r="AG17" s="37">
        <v>2</v>
      </c>
      <c r="AH17" s="37">
        <v>1</v>
      </c>
      <c r="AI17" s="37"/>
      <c r="AJ17" s="37"/>
      <c r="AK17" s="37"/>
      <c r="AL17" s="37"/>
      <c r="AM17" s="37">
        <v>1</v>
      </c>
      <c r="AN17" s="37"/>
      <c r="AO17" s="37"/>
      <c r="AP17" s="37"/>
      <c r="AQ17" s="37"/>
      <c r="AS17" s="38" t="s">
        <v>336</v>
      </c>
      <c r="AT17" s="37">
        <v>3</v>
      </c>
      <c r="AU17" s="37">
        <v>2</v>
      </c>
      <c r="AV17" s="37"/>
      <c r="AW17" s="37"/>
      <c r="AX17" s="37"/>
      <c r="AY17" s="37">
        <v>1</v>
      </c>
      <c r="AZ17" s="37"/>
      <c r="BA17" s="37"/>
      <c r="BB17" s="37"/>
      <c r="BC17" s="37"/>
      <c r="BD17" s="37"/>
      <c r="BE17" s="37"/>
      <c r="BF17" s="37"/>
      <c r="BG17" s="37">
        <v>1</v>
      </c>
      <c r="BH17" s="37"/>
      <c r="BI17" s="37"/>
      <c r="BJ17" s="37"/>
      <c r="BK17" s="37"/>
    </row>
    <row r="18" spans="2:63" ht="17" customHeight="1" thickBot="1" x14ac:dyDescent="0.4">
      <c r="B18" s="76" t="s">
        <v>1</v>
      </c>
      <c r="C18" s="121">
        <f t="shared" si="3"/>
        <v>0.38461538461538464</v>
      </c>
      <c r="D18" s="121">
        <f t="shared" si="3"/>
        <v>0</v>
      </c>
      <c r="E18" s="121">
        <f t="shared" si="3"/>
        <v>0.19230769230769232</v>
      </c>
      <c r="F18" s="121">
        <f t="shared" si="3"/>
        <v>0</v>
      </c>
      <c r="G18" s="121">
        <f t="shared" si="3"/>
        <v>0.375</v>
      </c>
      <c r="H18" s="121">
        <f t="shared" si="3"/>
        <v>0</v>
      </c>
      <c r="I18" s="121">
        <f t="shared" si="3"/>
        <v>6.25E-2</v>
      </c>
      <c r="J18" s="121">
        <f t="shared" si="3"/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6"/>
      <c r="Y18" s="27" t="s">
        <v>0</v>
      </c>
      <c r="Z18" s="45">
        <v>2</v>
      </c>
      <c r="AA18" s="45"/>
      <c r="AB18" s="45"/>
      <c r="AC18" s="45"/>
      <c r="AD18" s="45">
        <v>1</v>
      </c>
      <c r="AE18" s="45">
        <v>1</v>
      </c>
      <c r="AF18" s="45"/>
      <c r="AG18" s="45"/>
      <c r="AH18" s="45"/>
      <c r="AI18" s="45">
        <v>1</v>
      </c>
      <c r="AJ18" s="49"/>
      <c r="AK18" s="52">
        <v>3</v>
      </c>
      <c r="AL18" s="52">
        <v>1</v>
      </c>
      <c r="AM18" s="52">
        <v>2</v>
      </c>
      <c r="AN18" s="49">
        <v>1</v>
      </c>
      <c r="AO18" s="52"/>
      <c r="AP18" s="52"/>
      <c r="AQ18" s="45"/>
      <c r="AS18" s="27" t="s">
        <v>0</v>
      </c>
      <c r="AT18" s="45">
        <v>3</v>
      </c>
      <c r="AU18" s="45"/>
      <c r="AV18" s="45"/>
      <c r="AW18" s="45"/>
      <c r="AX18" s="45"/>
      <c r="AY18" s="45">
        <v>1</v>
      </c>
      <c r="AZ18" s="45"/>
      <c r="BA18" s="45">
        <v>1</v>
      </c>
      <c r="BB18" s="45"/>
      <c r="BC18" s="45"/>
      <c r="BD18" s="49"/>
      <c r="BE18" s="52"/>
      <c r="BF18" s="52"/>
      <c r="BG18" s="52"/>
      <c r="BH18" s="49"/>
      <c r="BI18" s="52"/>
      <c r="BJ18" s="52"/>
      <c r="BK18" s="45"/>
    </row>
    <row r="19" spans="2:63" ht="17" customHeight="1" thickBot="1" x14ac:dyDescent="0.4">
      <c r="B19" s="76" t="s">
        <v>2</v>
      </c>
      <c r="C19" s="121">
        <f t="shared" si="3"/>
        <v>0.57692307692307687</v>
      </c>
      <c r="D19" s="121">
        <f t="shared" si="3"/>
        <v>0</v>
      </c>
      <c r="E19" s="121">
        <f t="shared" si="3"/>
        <v>0.11538461538461539</v>
      </c>
      <c r="F19" s="121">
        <f t="shared" si="3"/>
        <v>3.8461538461538464E-2</v>
      </c>
      <c r="G19" s="121">
        <f t="shared" si="3"/>
        <v>0.5625</v>
      </c>
      <c r="H19" s="121">
        <f t="shared" si="3"/>
        <v>0</v>
      </c>
      <c r="I19" s="121">
        <f t="shared" si="3"/>
        <v>0</v>
      </c>
      <c r="J19" s="121">
        <f t="shared" si="3"/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6"/>
      <c r="Y19" s="27" t="s">
        <v>1</v>
      </c>
      <c r="Z19" s="45">
        <v>3</v>
      </c>
      <c r="AA19" s="45"/>
      <c r="AB19" s="45"/>
      <c r="AC19" s="45"/>
      <c r="AD19" s="45">
        <v>1</v>
      </c>
      <c r="AE19" s="45">
        <v>2</v>
      </c>
      <c r="AF19" s="45">
        <v>1</v>
      </c>
      <c r="AG19" s="45"/>
      <c r="AH19" s="45"/>
      <c r="AI19" s="45"/>
      <c r="AJ19" s="49"/>
      <c r="AK19" s="52">
        <v>6</v>
      </c>
      <c r="AL19" s="52">
        <v>2</v>
      </c>
      <c r="AM19" s="52">
        <v>2</v>
      </c>
      <c r="AN19" s="49"/>
      <c r="AO19" s="52"/>
      <c r="AP19" s="52"/>
      <c r="AQ19" s="45"/>
      <c r="AS19" s="27" t="s">
        <v>1</v>
      </c>
      <c r="AT19" s="45"/>
      <c r="AU19" s="45"/>
      <c r="AV19" s="45"/>
      <c r="AW19" s="45"/>
      <c r="AX19" s="45"/>
      <c r="AY19" s="45">
        <v>1</v>
      </c>
      <c r="AZ19" s="45">
        <v>1</v>
      </c>
      <c r="BA19" s="45"/>
      <c r="BB19" s="45"/>
      <c r="BC19" s="45"/>
      <c r="BD19" s="49"/>
      <c r="BE19" s="52">
        <v>1</v>
      </c>
      <c r="BF19" s="52"/>
      <c r="BG19" s="52">
        <v>1</v>
      </c>
      <c r="BH19" s="49"/>
      <c r="BI19" s="52"/>
      <c r="BJ19" s="52"/>
      <c r="BK19" s="45"/>
    </row>
    <row r="20" spans="2:63" ht="17" customHeight="1" thickBot="1" x14ac:dyDescent="0.4">
      <c r="B20" s="77" t="s">
        <v>345</v>
      </c>
      <c r="C20" s="121">
        <f t="shared" si="3"/>
        <v>1</v>
      </c>
      <c r="D20" s="121">
        <f t="shared" si="3"/>
        <v>1</v>
      </c>
      <c r="E20" s="121">
        <f t="shared" si="3"/>
        <v>1</v>
      </c>
      <c r="F20" s="121">
        <f t="shared" si="3"/>
        <v>1</v>
      </c>
      <c r="G20" s="121">
        <f t="shared" si="3"/>
        <v>1</v>
      </c>
      <c r="H20" s="121">
        <f t="shared" si="3"/>
        <v>1</v>
      </c>
      <c r="I20" s="121">
        <f t="shared" si="3"/>
        <v>1</v>
      </c>
      <c r="J20" s="121">
        <f t="shared" si="3"/>
        <v>1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6"/>
      <c r="Y20" s="27" t="s">
        <v>2</v>
      </c>
      <c r="Z20" s="46">
        <v>1</v>
      </c>
      <c r="AA20" s="46"/>
      <c r="AB20" s="46"/>
      <c r="AC20" s="46"/>
      <c r="AD20" s="46"/>
      <c r="AE20" s="46"/>
      <c r="AF20" s="46"/>
      <c r="AG20" s="46"/>
      <c r="AH20" s="46"/>
      <c r="AI20" s="46">
        <v>1</v>
      </c>
      <c r="AJ20" s="49"/>
      <c r="AK20" s="52">
        <v>3</v>
      </c>
      <c r="AL20" s="52">
        <v>2</v>
      </c>
      <c r="AM20" s="52">
        <v>2</v>
      </c>
      <c r="AN20" s="49">
        <v>1</v>
      </c>
      <c r="AO20" s="52"/>
      <c r="AP20" s="52"/>
      <c r="AQ20" s="46"/>
      <c r="AS20" s="27" t="s">
        <v>2</v>
      </c>
      <c r="AT20" s="46">
        <v>1</v>
      </c>
      <c r="AU20" s="46"/>
      <c r="AV20" s="46"/>
      <c r="AW20" s="46"/>
      <c r="AX20" s="46"/>
      <c r="AY20" s="46"/>
      <c r="AZ20" s="46"/>
      <c r="BA20" s="46"/>
      <c r="BB20" s="46"/>
      <c r="BC20" s="46">
        <v>2</v>
      </c>
      <c r="BD20" s="49"/>
      <c r="BE20" s="52">
        <v>1</v>
      </c>
      <c r="BF20" s="52"/>
      <c r="BG20" s="52"/>
      <c r="BH20" s="49"/>
      <c r="BI20" s="52"/>
      <c r="BJ20" s="52"/>
      <c r="BK20" s="46"/>
    </row>
    <row r="21" spans="2:63" ht="17" customHeight="1" x14ac:dyDescent="0.35">
      <c r="B21" s="11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116"/>
      <c r="Y21" s="27" t="s">
        <v>3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9"/>
      <c r="AK21" s="52"/>
      <c r="AL21" s="52"/>
      <c r="AM21" s="52"/>
      <c r="AN21" s="49">
        <v>1</v>
      </c>
      <c r="AO21" s="52"/>
      <c r="AP21" s="52">
        <v>1</v>
      </c>
      <c r="AQ21" s="46"/>
      <c r="AS21" s="27" t="s">
        <v>3</v>
      </c>
      <c r="AT21" s="46">
        <v>1</v>
      </c>
      <c r="AU21" s="46"/>
      <c r="AV21" s="46"/>
      <c r="AW21" s="46"/>
      <c r="AX21" s="46"/>
      <c r="AY21" s="46"/>
      <c r="AZ21" s="46"/>
      <c r="BA21" s="46"/>
      <c r="BB21" s="46"/>
      <c r="BC21" s="46"/>
      <c r="BD21" s="49"/>
      <c r="BE21" s="52"/>
      <c r="BF21" s="52"/>
      <c r="BG21" s="52"/>
      <c r="BH21" s="49"/>
      <c r="BI21" s="52"/>
      <c r="BJ21" s="52"/>
      <c r="BK21" s="46"/>
    </row>
    <row r="22" spans="2:63" ht="17" customHeight="1" thickBot="1" x14ac:dyDescent="0.4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Y22" s="28" t="s">
        <v>4</v>
      </c>
      <c r="Z22" s="47">
        <v>3</v>
      </c>
      <c r="AA22" s="47"/>
      <c r="AB22" s="47"/>
      <c r="AC22" s="47"/>
      <c r="AD22" s="47">
        <v>1</v>
      </c>
      <c r="AE22" s="47"/>
      <c r="AF22" s="47"/>
      <c r="AG22" s="47"/>
      <c r="AH22" s="47"/>
      <c r="AI22" s="47">
        <v>11</v>
      </c>
      <c r="AJ22" s="50">
        <v>14</v>
      </c>
      <c r="AK22" s="53"/>
      <c r="AL22" s="53"/>
      <c r="AM22" s="53"/>
      <c r="AN22" s="50">
        <v>6</v>
      </c>
      <c r="AO22" s="53">
        <v>7</v>
      </c>
      <c r="AP22" s="53"/>
      <c r="AQ22" s="47">
        <v>7</v>
      </c>
      <c r="AS22" s="28" t="s">
        <v>4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>
        <v>1</v>
      </c>
      <c r="BD22" s="50">
        <v>4</v>
      </c>
      <c r="BE22" s="53"/>
      <c r="BF22" s="53"/>
      <c r="BG22" s="53"/>
      <c r="BH22" s="50">
        <v>2</v>
      </c>
      <c r="BI22" s="53">
        <v>3</v>
      </c>
      <c r="BJ22" s="53"/>
      <c r="BK22" s="47">
        <v>2</v>
      </c>
    </row>
    <row r="23" spans="2:63" ht="17" customHeight="1" thickTop="1" x14ac:dyDescent="0.3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Y23" s="124" t="s">
        <v>360</v>
      </c>
      <c r="Z23" s="125">
        <v>11</v>
      </c>
      <c r="AA23" s="125">
        <v>1</v>
      </c>
      <c r="AB23" s="125">
        <v>4</v>
      </c>
      <c r="AC23" s="125">
        <v>1</v>
      </c>
      <c r="AD23" s="125">
        <v>4</v>
      </c>
      <c r="AE23" s="125">
        <v>10</v>
      </c>
      <c r="AF23" s="125">
        <v>2</v>
      </c>
      <c r="AG23" s="125">
        <v>2</v>
      </c>
      <c r="AH23" s="125">
        <v>1</v>
      </c>
      <c r="AI23" s="125">
        <v>13</v>
      </c>
      <c r="AJ23" s="126">
        <v>14</v>
      </c>
      <c r="AK23" s="127">
        <v>12</v>
      </c>
      <c r="AL23" s="127">
        <v>5</v>
      </c>
      <c r="AM23" s="127">
        <v>7</v>
      </c>
      <c r="AN23" s="126">
        <v>9</v>
      </c>
      <c r="AO23" s="127">
        <v>7</v>
      </c>
      <c r="AP23" s="127">
        <v>1</v>
      </c>
      <c r="AQ23" s="125">
        <v>7</v>
      </c>
      <c r="AS23" s="124" t="s">
        <v>345</v>
      </c>
      <c r="AT23" s="125">
        <f t="shared" ref="AT23:BK23" si="4">SUM(AT17:AT22)</f>
        <v>8</v>
      </c>
      <c r="AU23" s="125">
        <f t="shared" si="4"/>
        <v>2</v>
      </c>
      <c r="AV23" s="125">
        <f t="shared" si="4"/>
        <v>0</v>
      </c>
      <c r="AW23" s="125">
        <f t="shared" si="4"/>
        <v>0</v>
      </c>
      <c r="AX23" s="125">
        <f t="shared" si="4"/>
        <v>0</v>
      </c>
      <c r="AY23" s="125">
        <f t="shared" si="4"/>
        <v>3</v>
      </c>
      <c r="AZ23" s="125">
        <f t="shared" si="4"/>
        <v>1</v>
      </c>
      <c r="BA23" s="125">
        <f t="shared" si="4"/>
        <v>1</v>
      </c>
      <c r="BB23" s="125">
        <f t="shared" si="4"/>
        <v>0</v>
      </c>
      <c r="BC23" s="125">
        <f t="shared" si="4"/>
        <v>3</v>
      </c>
      <c r="BD23" s="126">
        <f t="shared" si="4"/>
        <v>4</v>
      </c>
      <c r="BE23" s="127">
        <f t="shared" si="4"/>
        <v>2</v>
      </c>
      <c r="BF23" s="127">
        <f t="shared" si="4"/>
        <v>0</v>
      </c>
      <c r="BG23" s="127">
        <f t="shared" si="4"/>
        <v>2</v>
      </c>
      <c r="BH23" s="126">
        <f t="shared" si="4"/>
        <v>2</v>
      </c>
      <c r="BI23" s="127">
        <f t="shared" si="4"/>
        <v>3</v>
      </c>
      <c r="BJ23" s="127">
        <f t="shared" si="4"/>
        <v>0</v>
      </c>
      <c r="BK23" s="125">
        <f t="shared" si="4"/>
        <v>2</v>
      </c>
    </row>
    <row r="24" spans="2:63" ht="15" customHeight="1" x14ac:dyDescent="0.35">
      <c r="Y24" s="410" t="s">
        <v>358</v>
      </c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S24" s="410" t="s">
        <v>346</v>
      </c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</row>
    <row r="25" spans="2:63" ht="17" customHeight="1" x14ac:dyDescent="0.35">
      <c r="Y25" s="38" t="s">
        <v>336</v>
      </c>
      <c r="Z25" s="37">
        <v>6</v>
      </c>
      <c r="AA25" s="37">
        <v>5</v>
      </c>
      <c r="AB25" s="37">
        <v>3</v>
      </c>
      <c r="AC25" s="37">
        <v>2</v>
      </c>
      <c r="AD25" s="37">
        <v>2</v>
      </c>
      <c r="AE25" s="37">
        <v>7</v>
      </c>
      <c r="AF25" s="37"/>
      <c r="AG25" s="37">
        <v>1</v>
      </c>
      <c r="AH25" s="37">
        <v>3</v>
      </c>
      <c r="AI25" s="37">
        <v>3</v>
      </c>
      <c r="AJ25" s="37"/>
      <c r="AK25" s="37"/>
      <c r="AL25" s="37"/>
      <c r="AM25" s="37"/>
      <c r="AN25" s="37">
        <v>1</v>
      </c>
      <c r="AO25" s="37"/>
      <c r="AP25" s="37"/>
      <c r="AQ25" s="37"/>
      <c r="AS25" s="38" t="s">
        <v>336</v>
      </c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</row>
    <row r="26" spans="2:63" ht="17" customHeight="1" x14ac:dyDescent="0.35">
      <c r="Y26" s="27" t="s">
        <v>0</v>
      </c>
      <c r="Z26" s="30">
        <v>6</v>
      </c>
      <c r="AA26" s="30"/>
      <c r="AB26" s="30">
        <v>3</v>
      </c>
      <c r="AC26" s="30"/>
      <c r="AD26" s="30"/>
      <c r="AE26" s="30"/>
      <c r="AF26" s="30">
        <v>2</v>
      </c>
      <c r="AG26" s="30">
        <v>1</v>
      </c>
      <c r="AH26" s="30"/>
      <c r="AI26" s="30">
        <v>5</v>
      </c>
      <c r="AJ26" s="51"/>
      <c r="AK26" s="54">
        <v>4</v>
      </c>
      <c r="AL26" s="54"/>
      <c r="AM26" s="54">
        <v>3</v>
      </c>
      <c r="AN26" s="49"/>
      <c r="AO26" s="52"/>
      <c r="AP26" s="54"/>
      <c r="AQ26" s="30"/>
      <c r="AS26" s="27" t="s">
        <v>0</v>
      </c>
      <c r="AT26" s="30"/>
      <c r="AU26" s="30"/>
      <c r="AV26" s="30"/>
      <c r="AW26" s="30"/>
      <c r="AX26" s="30"/>
      <c r="AY26" s="30">
        <v>2</v>
      </c>
      <c r="AZ26" s="30"/>
      <c r="BA26" s="30"/>
      <c r="BB26" s="30"/>
      <c r="BC26" s="30"/>
      <c r="BD26" s="51"/>
      <c r="BE26" s="54"/>
      <c r="BF26" s="54"/>
      <c r="BG26" s="54"/>
      <c r="BH26" s="49"/>
      <c r="BI26" s="52"/>
      <c r="BJ26" s="54"/>
      <c r="BK26" s="30"/>
    </row>
    <row r="27" spans="2:63" ht="17" customHeight="1" x14ac:dyDescent="0.35">
      <c r="Y27" s="27" t="s">
        <v>1</v>
      </c>
      <c r="Z27" s="30">
        <v>4</v>
      </c>
      <c r="AA27" s="30"/>
      <c r="AB27" s="30"/>
      <c r="AC27" s="30"/>
      <c r="AD27" s="30">
        <v>2</v>
      </c>
      <c r="AE27" s="30"/>
      <c r="AF27" s="30"/>
      <c r="AG27" s="30"/>
      <c r="AH27" s="30"/>
      <c r="AI27" s="30">
        <v>1</v>
      </c>
      <c r="AJ27" s="51"/>
      <c r="AK27" s="54">
        <v>3</v>
      </c>
      <c r="AL27" s="54">
        <v>1</v>
      </c>
      <c r="AM27" s="54">
        <v>4</v>
      </c>
      <c r="AN27" s="49"/>
      <c r="AO27" s="52"/>
      <c r="AP27" s="54"/>
      <c r="AQ27" s="30"/>
      <c r="AS27" s="27" t="s">
        <v>1</v>
      </c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2</v>
      </c>
      <c r="BD27" s="51"/>
      <c r="BE27" s="54"/>
      <c r="BF27" s="54"/>
      <c r="BG27" s="54"/>
      <c r="BH27" s="49"/>
      <c r="BI27" s="52"/>
      <c r="BJ27" s="54"/>
      <c r="BK27" s="30"/>
    </row>
    <row r="28" spans="2:63" ht="17" customHeight="1" x14ac:dyDescent="0.35">
      <c r="Y28" s="27" t="s">
        <v>2</v>
      </c>
      <c r="Z28" s="30">
        <v>1</v>
      </c>
      <c r="AA28" s="30"/>
      <c r="AB28" s="30"/>
      <c r="AC28" s="30"/>
      <c r="AD28" s="30"/>
      <c r="AE28" s="30"/>
      <c r="AF28" s="30"/>
      <c r="AG28" s="30"/>
      <c r="AH28" s="30"/>
      <c r="AI28" s="30">
        <v>3</v>
      </c>
      <c r="AJ28" s="51"/>
      <c r="AK28" s="54">
        <v>13</v>
      </c>
      <c r="AL28" s="54">
        <v>2</v>
      </c>
      <c r="AM28" s="54"/>
      <c r="AN28" s="49"/>
      <c r="AO28" s="52"/>
      <c r="AP28" s="54"/>
      <c r="AQ28" s="30"/>
      <c r="AS28" s="27" t="s">
        <v>2</v>
      </c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51"/>
      <c r="BE28" s="54">
        <v>1</v>
      </c>
      <c r="BF28" s="54"/>
      <c r="BG28" s="54"/>
      <c r="BH28" s="49"/>
      <c r="BI28" s="52"/>
      <c r="BJ28" s="54"/>
      <c r="BK28" s="30"/>
    </row>
    <row r="29" spans="2:63" ht="17" customHeight="1" x14ac:dyDescent="0.35">
      <c r="Y29" s="27" t="s">
        <v>3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>
        <v>1</v>
      </c>
      <c r="AJ29" s="51"/>
      <c r="AK29" s="54">
        <v>1</v>
      </c>
      <c r="AL29" s="54">
        <v>1</v>
      </c>
      <c r="AM29" s="54"/>
      <c r="AN29" s="49">
        <v>2</v>
      </c>
      <c r="AO29" s="52"/>
      <c r="AP29" s="54"/>
      <c r="AQ29" s="31"/>
      <c r="AS29" s="27" t="s">
        <v>3</v>
      </c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51"/>
      <c r="BE29" s="54"/>
      <c r="BF29" s="54"/>
      <c r="BG29" s="54"/>
      <c r="BH29" s="49"/>
      <c r="BI29" s="52"/>
      <c r="BJ29" s="54"/>
      <c r="BK29" s="31"/>
    </row>
    <row r="30" spans="2:63" ht="17" customHeight="1" thickBot="1" x14ac:dyDescent="0.4">
      <c r="Y30" s="27" t="s">
        <v>4</v>
      </c>
      <c r="Z30" s="31">
        <v>3</v>
      </c>
      <c r="AA30" s="31"/>
      <c r="AB30" s="31"/>
      <c r="AC30" s="31"/>
      <c r="AD30" s="31"/>
      <c r="AE30" s="31"/>
      <c r="AF30" s="31"/>
      <c r="AG30" s="31"/>
      <c r="AH30" s="31"/>
      <c r="AI30" s="31">
        <v>2</v>
      </c>
      <c r="AJ30" s="51">
        <v>26</v>
      </c>
      <c r="AK30" s="54">
        <v>4</v>
      </c>
      <c r="AL30" s="54">
        <v>4</v>
      </c>
      <c r="AM30" s="54">
        <v>1</v>
      </c>
      <c r="AN30" s="49">
        <v>3</v>
      </c>
      <c r="AO30" s="52">
        <v>6</v>
      </c>
      <c r="AP30" s="54"/>
      <c r="AQ30" s="31">
        <v>6</v>
      </c>
      <c r="AS30" s="27" t="s">
        <v>4</v>
      </c>
      <c r="AT30" s="31">
        <v>2</v>
      </c>
      <c r="AU30" s="31"/>
      <c r="AV30" s="31"/>
      <c r="AW30" s="31"/>
      <c r="AX30" s="31"/>
      <c r="AY30" s="31"/>
      <c r="AZ30" s="31"/>
      <c r="BA30" s="31"/>
      <c r="BB30" s="31"/>
      <c r="BC30" s="31"/>
      <c r="BD30" s="51">
        <v>4</v>
      </c>
      <c r="BE30" s="54">
        <v>3</v>
      </c>
      <c r="BF30" s="54">
        <v>1</v>
      </c>
      <c r="BG30" s="54"/>
      <c r="BH30" s="49"/>
      <c r="BI30" s="52">
        <v>1</v>
      </c>
      <c r="BJ30" s="54"/>
      <c r="BK30" s="31"/>
    </row>
    <row r="31" spans="2:63" ht="17" customHeight="1" thickTop="1" x14ac:dyDescent="0.35">
      <c r="Y31" s="124" t="s">
        <v>360</v>
      </c>
      <c r="Z31" s="125">
        <f>SUM(Z25:Z30)</f>
        <v>20</v>
      </c>
      <c r="AA31" s="125">
        <f t="shared" ref="AA31:AQ31" si="5">SUM(AA25:AA30)</f>
        <v>5</v>
      </c>
      <c r="AB31" s="125">
        <f t="shared" si="5"/>
        <v>6</v>
      </c>
      <c r="AC31" s="125">
        <f t="shared" si="5"/>
        <v>2</v>
      </c>
      <c r="AD31" s="125">
        <f t="shared" si="5"/>
        <v>4</v>
      </c>
      <c r="AE31" s="125">
        <f t="shared" si="5"/>
        <v>7</v>
      </c>
      <c r="AF31" s="125">
        <f t="shared" si="5"/>
        <v>2</v>
      </c>
      <c r="AG31" s="125">
        <f t="shared" si="5"/>
        <v>2</v>
      </c>
      <c r="AH31" s="125">
        <f t="shared" si="5"/>
        <v>3</v>
      </c>
      <c r="AI31" s="125">
        <f t="shared" si="5"/>
        <v>15</v>
      </c>
      <c r="AJ31" s="126">
        <f t="shared" si="5"/>
        <v>26</v>
      </c>
      <c r="AK31" s="127">
        <f t="shared" si="5"/>
        <v>25</v>
      </c>
      <c r="AL31" s="127">
        <f t="shared" si="5"/>
        <v>8</v>
      </c>
      <c r="AM31" s="127">
        <f t="shared" si="5"/>
        <v>8</v>
      </c>
      <c r="AN31" s="126">
        <f t="shared" si="5"/>
        <v>6</v>
      </c>
      <c r="AO31" s="127">
        <f t="shared" si="5"/>
        <v>6</v>
      </c>
      <c r="AP31" s="127">
        <f t="shared" si="5"/>
        <v>0</v>
      </c>
      <c r="AQ31" s="125">
        <f t="shared" si="5"/>
        <v>6</v>
      </c>
      <c r="AS31" s="124" t="s">
        <v>345</v>
      </c>
      <c r="AT31" s="125">
        <f t="shared" ref="AT31:BK31" si="6">SUM(AT25:AT30)</f>
        <v>2</v>
      </c>
      <c r="AU31" s="125">
        <f t="shared" si="6"/>
        <v>0</v>
      </c>
      <c r="AV31" s="125">
        <f t="shared" si="6"/>
        <v>0</v>
      </c>
      <c r="AW31" s="125">
        <f t="shared" si="6"/>
        <v>0</v>
      </c>
      <c r="AX31" s="125">
        <f t="shared" si="6"/>
        <v>0</v>
      </c>
      <c r="AY31" s="125">
        <f t="shared" si="6"/>
        <v>2</v>
      </c>
      <c r="AZ31" s="125">
        <f t="shared" si="6"/>
        <v>0</v>
      </c>
      <c r="BA31" s="125">
        <f t="shared" si="6"/>
        <v>0</v>
      </c>
      <c r="BB31" s="125">
        <f t="shared" si="6"/>
        <v>0</v>
      </c>
      <c r="BC31" s="125">
        <f t="shared" si="6"/>
        <v>2</v>
      </c>
      <c r="BD31" s="126">
        <f t="shared" si="6"/>
        <v>4</v>
      </c>
      <c r="BE31" s="127">
        <f t="shared" si="6"/>
        <v>4</v>
      </c>
      <c r="BF31" s="127">
        <f t="shared" si="6"/>
        <v>1</v>
      </c>
      <c r="BG31" s="127">
        <f t="shared" si="6"/>
        <v>0</v>
      </c>
      <c r="BH31" s="126">
        <f t="shared" si="6"/>
        <v>0</v>
      </c>
      <c r="BI31" s="127">
        <f t="shared" si="6"/>
        <v>1</v>
      </c>
      <c r="BJ31" s="127">
        <f t="shared" si="6"/>
        <v>0</v>
      </c>
      <c r="BK31" s="125">
        <f t="shared" si="6"/>
        <v>0</v>
      </c>
    </row>
    <row r="34" spans="25:43" x14ac:dyDescent="0.35">
      <c r="Y34" s="419" t="s">
        <v>359</v>
      </c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20"/>
    </row>
    <row r="35" spans="25:43" x14ac:dyDescent="0.35">
      <c r="Y35" s="421" t="s">
        <v>354</v>
      </c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2"/>
    </row>
    <row r="36" spans="25:43" ht="87" x14ac:dyDescent="0.35">
      <c r="Y36" s="58"/>
      <c r="Z36" s="55" t="s">
        <v>324</v>
      </c>
      <c r="AA36" s="55" t="s">
        <v>325</v>
      </c>
      <c r="AB36" s="55" t="s">
        <v>326</v>
      </c>
      <c r="AC36" s="55" t="s">
        <v>327</v>
      </c>
      <c r="AD36" s="55" t="s">
        <v>341</v>
      </c>
      <c r="AE36" s="55" t="s">
        <v>330</v>
      </c>
      <c r="AF36" s="55" t="s">
        <v>328</v>
      </c>
      <c r="AG36" s="55" t="s">
        <v>329</v>
      </c>
      <c r="AH36" s="55" t="s">
        <v>340</v>
      </c>
      <c r="AI36" s="55" t="s">
        <v>331</v>
      </c>
      <c r="AJ36" s="56" t="s">
        <v>339</v>
      </c>
      <c r="AK36" s="57" t="s">
        <v>342</v>
      </c>
      <c r="AL36" s="57" t="s">
        <v>343</v>
      </c>
      <c r="AM36" s="57" t="s">
        <v>332</v>
      </c>
      <c r="AN36" s="56" t="s">
        <v>338</v>
      </c>
      <c r="AO36" s="57" t="s">
        <v>337</v>
      </c>
      <c r="AP36" s="57" t="s">
        <v>344</v>
      </c>
      <c r="AQ36" s="55" t="s">
        <v>333</v>
      </c>
    </row>
    <row r="37" spans="25:43" x14ac:dyDescent="0.35">
      <c r="Y37" s="38" t="s">
        <v>336</v>
      </c>
      <c r="Z37" s="37">
        <v>3</v>
      </c>
      <c r="AA37" s="37">
        <v>2</v>
      </c>
      <c r="AB37" s="37"/>
      <c r="AC37" s="37"/>
      <c r="AD37" s="37"/>
      <c r="AE37" s="37">
        <v>1</v>
      </c>
      <c r="AF37" s="37"/>
      <c r="AG37" s="37"/>
      <c r="AH37" s="37"/>
      <c r="AI37" s="37"/>
      <c r="AJ37" s="37"/>
      <c r="AK37" s="37"/>
      <c r="AL37" s="37"/>
      <c r="AM37" s="37">
        <v>1</v>
      </c>
      <c r="AN37" s="37"/>
      <c r="AO37" s="37"/>
      <c r="AP37" s="37"/>
      <c r="AQ37" s="37"/>
    </row>
    <row r="38" spans="25:43" x14ac:dyDescent="0.35">
      <c r="Y38" s="27" t="s">
        <v>0</v>
      </c>
      <c r="Z38" s="30">
        <v>3</v>
      </c>
      <c r="AA38" s="30"/>
      <c r="AB38" s="30"/>
      <c r="AC38" s="30"/>
      <c r="AD38" s="30"/>
      <c r="AE38" s="30">
        <v>1</v>
      </c>
      <c r="AF38" s="30"/>
      <c r="AG38" s="30">
        <v>1</v>
      </c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25:43" x14ac:dyDescent="0.35">
      <c r="Y39" s="27" t="s">
        <v>1</v>
      </c>
      <c r="Z39" s="30"/>
      <c r="AA39" s="30"/>
      <c r="AB39" s="30"/>
      <c r="AC39" s="30"/>
      <c r="AD39" s="30"/>
      <c r="AE39" s="30">
        <v>1</v>
      </c>
      <c r="AF39" s="30">
        <v>1</v>
      </c>
      <c r="AG39" s="30"/>
      <c r="AH39" s="30"/>
      <c r="AI39" s="30"/>
      <c r="AJ39" s="30"/>
      <c r="AK39" s="30">
        <v>1</v>
      </c>
      <c r="AL39" s="30"/>
      <c r="AM39" s="30">
        <v>1</v>
      </c>
      <c r="AN39" s="30"/>
      <c r="AO39" s="30"/>
      <c r="AP39" s="30"/>
      <c r="AQ39" s="30"/>
    </row>
    <row r="40" spans="25:43" x14ac:dyDescent="0.35">
      <c r="Y40" s="27" t="s">
        <v>2</v>
      </c>
      <c r="Z40" s="31">
        <v>1</v>
      </c>
      <c r="AA40" s="31"/>
      <c r="AB40" s="31"/>
      <c r="AC40" s="31"/>
      <c r="AD40" s="31"/>
      <c r="AE40" s="31"/>
      <c r="AF40" s="31"/>
      <c r="AG40" s="31"/>
      <c r="AH40" s="31"/>
      <c r="AI40" s="31">
        <v>2</v>
      </c>
      <c r="AJ40" s="31"/>
      <c r="AK40" s="31">
        <v>1</v>
      </c>
      <c r="AL40" s="31"/>
      <c r="AM40" s="31"/>
      <c r="AN40" s="31"/>
      <c r="AO40" s="31"/>
      <c r="AP40" s="31"/>
      <c r="AQ40" s="31"/>
    </row>
    <row r="41" spans="25:43" x14ac:dyDescent="0.35">
      <c r="Y41" s="27" t="s">
        <v>3</v>
      </c>
      <c r="Z41" s="31">
        <v>1</v>
      </c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</row>
    <row r="42" spans="25:43" ht="15" thickBot="1" x14ac:dyDescent="0.4">
      <c r="Y42" s="28" t="s">
        <v>4</v>
      </c>
      <c r="Z42" s="32"/>
      <c r="AA42" s="32"/>
      <c r="AB42" s="32"/>
      <c r="AC42" s="32"/>
      <c r="AD42" s="32"/>
      <c r="AE42" s="32"/>
      <c r="AF42" s="32"/>
      <c r="AG42" s="32"/>
      <c r="AH42" s="32"/>
      <c r="AI42" s="32">
        <v>1</v>
      </c>
      <c r="AJ42" s="32">
        <v>4</v>
      </c>
      <c r="AK42" s="32"/>
      <c r="AL42" s="32"/>
      <c r="AM42" s="32"/>
      <c r="AN42" s="32">
        <v>2</v>
      </c>
      <c r="AO42" s="32">
        <v>3</v>
      </c>
      <c r="AP42" s="32"/>
      <c r="AQ42" s="32">
        <v>2</v>
      </c>
    </row>
    <row r="43" spans="25:43" ht="19" customHeight="1" thickTop="1" thickBot="1" x14ac:dyDescent="0.4">
      <c r="Y43" s="29" t="s">
        <v>345</v>
      </c>
      <c r="Z43" s="33">
        <f t="shared" ref="Z43:AQ43" si="7">SUM(Z37:Z42)</f>
        <v>8</v>
      </c>
      <c r="AA43" s="34">
        <f t="shared" si="7"/>
        <v>2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3</v>
      </c>
      <c r="AF43" s="34">
        <f t="shared" si="7"/>
        <v>1</v>
      </c>
      <c r="AG43" s="34">
        <f t="shared" si="7"/>
        <v>1</v>
      </c>
      <c r="AH43" s="34">
        <f t="shared" si="7"/>
        <v>0</v>
      </c>
      <c r="AI43" s="34">
        <f t="shared" si="7"/>
        <v>3</v>
      </c>
      <c r="AJ43" s="34">
        <f t="shared" si="7"/>
        <v>4</v>
      </c>
      <c r="AK43" s="34">
        <f t="shared" si="7"/>
        <v>2</v>
      </c>
      <c r="AL43" s="34">
        <f t="shared" si="7"/>
        <v>0</v>
      </c>
      <c r="AM43" s="34">
        <f t="shared" si="7"/>
        <v>2</v>
      </c>
      <c r="AN43" s="34">
        <f t="shared" si="7"/>
        <v>2</v>
      </c>
      <c r="AO43" s="34">
        <f t="shared" si="7"/>
        <v>3</v>
      </c>
      <c r="AP43" s="34">
        <f t="shared" si="7"/>
        <v>0</v>
      </c>
      <c r="AQ43" s="35">
        <f t="shared" si="7"/>
        <v>2</v>
      </c>
    </row>
    <row r="44" spans="25:43" ht="15" thickTop="1" x14ac:dyDescent="0.35">
      <c r="Y44" s="416" t="s">
        <v>346</v>
      </c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7"/>
    </row>
    <row r="45" spans="25:43" x14ac:dyDescent="0.35">
      <c r="Y45" s="38" t="s">
        <v>336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25:43" x14ac:dyDescent="0.35">
      <c r="Y46" s="27" t="s">
        <v>0</v>
      </c>
      <c r="Z46" s="30"/>
      <c r="AA46" s="30"/>
      <c r="AB46" s="30"/>
      <c r="AC46" s="30"/>
      <c r="AD46" s="30"/>
      <c r="AE46" s="30">
        <v>2</v>
      </c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25:43" x14ac:dyDescent="0.35">
      <c r="Y47" s="27" t="s">
        <v>1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>
        <v>2</v>
      </c>
      <c r="AJ47" s="30"/>
      <c r="AK47" s="30"/>
      <c r="AL47" s="30"/>
      <c r="AM47" s="30"/>
      <c r="AN47" s="30"/>
      <c r="AO47" s="30"/>
      <c r="AP47" s="30"/>
      <c r="AQ47" s="30"/>
    </row>
    <row r="48" spans="25:43" x14ac:dyDescent="0.35">
      <c r="Y48" s="27" t="s">
        <v>2</v>
      </c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>
        <v>1</v>
      </c>
      <c r="AL48" s="31"/>
      <c r="AM48" s="31"/>
      <c r="AN48" s="31"/>
      <c r="AO48" s="31"/>
      <c r="AP48" s="31"/>
      <c r="AQ48" s="31"/>
    </row>
    <row r="49" spans="25:43" x14ac:dyDescent="0.35">
      <c r="Y49" s="27" t="s">
        <v>3</v>
      </c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</row>
    <row r="50" spans="25:43" ht="15" thickBot="1" x14ac:dyDescent="0.4">
      <c r="Y50" s="28" t="s">
        <v>4</v>
      </c>
      <c r="Z50" s="32">
        <v>2</v>
      </c>
      <c r="AA50" s="32"/>
      <c r="AB50" s="32"/>
      <c r="AC50" s="32"/>
      <c r="AD50" s="32"/>
      <c r="AE50" s="32"/>
      <c r="AF50" s="32"/>
      <c r="AG50" s="32"/>
      <c r="AH50" s="32"/>
      <c r="AI50" s="32"/>
      <c r="AJ50" s="32">
        <v>4</v>
      </c>
      <c r="AK50" s="32">
        <v>3</v>
      </c>
      <c r="AL50" s="32">
        <v>1</v>
      </c>
      <c r="AM50" s="32"/>
      <c r="AN50" s="32"/>
      <c r="AO50" s="32">
        <v>1</v>
      </c>
      <c r="AP50" s="32"/>
      <c r="AQ50" s="32"/>
    </row>
    <row r="51" spans="25:43" ht="15.5" thickTop="1" thickBot="1" x14ac:dyDescent="0.4">
      <c r="Y51" s="29" t="s">
        <v>345</v>
      </c>
      <c r="Z51" s="33">
        <f t="shared" ref="Z51:AQ51" si="8">SUM(Z45:Z50)</f>
        <v>2</v>
      </c>
      <c r="AA51" s="34">
        <f t="shared" si="8"/>
        <v>0</v>
      </c>
      <c r="AB51" s="34">
        <f t="shared" si="8"/>
        <v>0</v>
      </c>
      <c r="AC51" s="34">
        <f t="shared" si="8"/>
        <v>0</v>
      </c>
      <c r="AD51" s="34">
        <f t="shared" si="8"/>
        <v>0</v>
      </c>
      <c r="AE51" s="34">
        <f t="shared" si="8"/>
        <v>2</v>
      </c>
      <c r="AF51" s="34">
        <f t="shared" si="8"/>
        <v>0</v>
      </c>
      <c r="AG51" s="34">
        <f t="shared" si="8"/>
        <v>0</v>
      </c>
      <c r="AH51" s="34">
        <f t="shared" si="8"/>
        <v>0</v>
      </c>
      <c r="AI51" s="34">
        <f t="shared" si="8"/>
        <v>2</v>
      </c>
      <c r="AJ51" s="34">
        <f t="shared" si="8"/>
        <v>4</v>
      </c>
      <c r="AK51" s="34">
        <f t="shared" si="8"/>
        <v>4</v>
      </c>
      <c r="AL51" s="34">
        <f t="shared" si="8"/>
        <v>1</v>
      </c>
      <c r="AM51" s="34">
        <f t="shared" si="8"/>
        <v>0</v>
      </c>
      <c r="AN51" s="34">
        <f t="shared" si="8"/>
        <v>0</v>
      </c>
      <c r="AO51" s="34">
        <f t="shared" si="8"/>
        <v>1</v>
      </c>
      <c r="AP51" s="34">
        <f t="shared" si="8"/>
        <v>0</v>
      </c>
      <c r="AQ51" s="35">
        <f t="shared" si="8"/>
        <v>0</v>
      </c>
    </row>
    <row r="52" spans="25:43" ht="15" thickTop="1" x14ac:dyDescent="0.35"/>
  </sheetData>
  <mergeCells count="14">
    <mergeCell ref="Y44:AQ44"/>
    <mergeCell ref="Y24:AQ24"/>
    <mergeCell ref="G14:J14"/>
    <mergeCell ref="Y34:AQ34"/>
    <mergeCell ref="Y35:AQ35"/>
    <mergeCell ref="AS14:BK14"/>
    <mergeCell ref="AS15:BK15"/>
    <mergeCell ref="AS24:BK24"/>
    <mergeCell ref="C5:F5"/>
    <mergeCell ref="G5:J5"/>
    <mergeCell ref="Y15:AQ15"/>
    <mergeCell ref="Y14:AQ14"/>
    <mergeCell ref="N5:Q5"/>
    <mergeCell ref="R5:U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B6C7-C8E0-4D0B-9B3D-0E29FA5D5819}">
  <dimension ref="A1:AK334"/>
  <sheetViews>
    <sheetView workbookViewId="0">
      <selection sqref="A1:C1"/>
    </sheetView>
  </sheetViews>
  <sheetFormatPr defaultRowHeight="14.5" x14ac:dyDescent="0.35"/>
  <cols>
    <col min="1" max="1" width="18.1796875" customWidth="1"/>
    <col min="4" max="4" width="71.54296875" customWidth="1"/>
  </cols>
  <sheetData>
    <row r="1" spans="1:37" x14ac:dyDescent="0.35">
      <c r="A1" s="425" t="s">
        <v>361</v>
      </c>
      <c r="B1" s="425"/>
      <c r="C1" s="425"/>
    </row>
    <row r="2" spans="1:37" ht="21.5" customHeight="1" x14ac:dyDescent="0.35">
      <c r="A2" s="2" t="s">
        <v>5</v>
      </c>
      <c r="B2" s="3" t="s">
        <v>6</v>
      </c>
      <c r="C2" s="4" t="s">
        <v>7</v>
      </c>
      <c r="D2" s="5" t="s">
        <v>8</v>
      </c>
      <c r="E2" s="4" t="s">
        <v>9</v>
      </c>
      <c r="F2" s="12" t="s">
        <v>10</v>
      </c>
      <c r="G2" s="12" t="s">
        <v>11</v>
      </c>
      <c r="H2" s="12" t="s">
        <v>12</v>
      </c>
      <c r="I2" s="12" t="s">
        <v>13</v>
      </c>
      <c r="J2" s="12" t="s">
        <v>15</v>
      </c>
      <c r="K2" s="12" t="s">
        <v>14</v>
      </c>
      <c r="L2" s="6" t="s">
        <v>16</v>
      </c>
      <c r="M2" s="2" t="s">
        <v>17</v>
      </c>
      <c r="N2" s="7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8" t="s">
        <v>28</v>
      </c>
      <c r="Y2" s="8" t="s">
        <v>29</v>
      </c>
      <c r="Z2" s="8" t="s">
        <v>30</v>
      </c>
      <c r="AA2" s="8" t="s">
        <v>31</v>
      </c>
      <c r="AB2" s="8" t="s">
        <v>32</v>
      </c>
      <c r="AC2" s="8" t="s">
        <v>33</v>
      </c>
      <c r="AD2" s="8" t="s">
        <v>34</v>
      </c>
      <c r="AE2" s="8" t="s">
        <v>35</v>
      </c>
      <c r="AF2" s="8" t="s">
        <v>36</v>
      </c>
      <c r="AG2" s="109" t="s">
        <v>37</v>
      </c>
      <c r="AH2" s="110"/>
      <c r="AI2" s="110"/>
      <c r="AJ2" s="110"/>
      <c r="AK2" s="111"/>
    </row>
    <row r="3" spans="1:37" x14ac:dyDescent="0.35">
      <c r="A3" t="s">
        <v>74</v>
      </c>
      <c r="B3" t="s">
        <v>51</v>
      </c>
      <c r="C3" t="s">
        <v>83</v>
      </c>
      <c r="D3" t="s">
        <v>195</v>
      </c>
      <c r="E3">
        <v>34570</v>
      </c>
      <c r="F3" s="15">
        <v>46835</v>
      </c>
      <c r="G3" s="16">
        <v>1122</v>
      </c>
      <c r="H3">
        <v>3</v>
      </c>
      <c r="I3">
        <v>1</v>
      </c>
      <c r="J3">
        <v>4</v>
      </c>
      <c r="K3">
        <v>1</v>
      </c>
      <c r="L3" s="17" t="s">
        <v>84</v>
      </c>
      <c r="M3" t="s">
        <v>125</v>
      </c>
      <c r="N3" t="s">
        <v>85</v>
      </c>
      <c r="O3" s="18"/>
      <c r="P3" s="18"/>
      <c r="Q3" s="18"/>
      <c r="R3" s="18"/>
      <c r="S3" s="18"/>
      <c r="T3" s="18"/>
      <c r="U3" s="18"/>
      <c r="V3" s="18"/>
      <c r="W3" s="18"/>
      <c r="X3" s="18">
        <v>4</v>
      </c>
      <c r="Y3" s="18">
        <v>6</v>
      </c>
      <c r="Z3" s="18">
        <v>4</v>
      </c>
      <c r="AA3" s="18"/>
      <c r="AB3" s="18"/>
      <c r="AC3" s="18"/>
      <c r="AD3" s="18"/>
      <c r="AE3" s="18"/>
      <c r="AF3" s="18"/>
      <c r="AG3" t="s">
        <v>50</v>
      </c>
      <c r="AJ3" s="14"/>
    </row>
    <row r="4" spans="1:37" x14ac:dyDescent="0.35">
      <c r="A4" t="s">
        <v>74</v>
      </c>
      <c r="B4" t="s">
        <v>51</v>
      </c>
      <c r="C4" t="s">
        <v>83</v>
      </c>
      <c r="D4" t="s">
        <v>193</v>
      </c>
      <c r="E4">
        <v>34570</v>
      </c>
      <c r="F4" s="15">
        <v>46835</v>
      </c>
      <c r="G4" s="16">
        <v>1122</v>
      </c>
      <c r="H4">
        <v>3</v>
      </c>
      <c r="I4">
        <v>1</v>
      </c>
      <c r="J4">
        <v>4</v>
      </c>
      <c r="K4">
        <v>1</v>
      </c>
      <c r="L4" s="17" t="s">
        <v>84</v>
      </c>
      <c r="M4" t="s">
        <v>125</v>
      </c>
      <c r="N4" t="s">
        <v>85</v>
      </c>
      <c r="O4" s="18"/>
      <c r="P4" s="18"/>
      <c r="Q4" s="18"/>
      <c r="R4" s="18"/>
      <c r="S4" s="18"/>
      <c r="T4" s="18"/>
      <c r="U4" s="18"/>
      <c r="V4" s="18"/>
      <c r="W4" s="18"/>
      <c r="X4" s="18">
        <v>4</v>
      </c>
      <c r="Y4" s="18">
        <v>6</v>
      </c>
      <c r="Z4" s="18">
        <v>4</v>
      </c>
      <c r="AA4" s="18"/>
      <c r="AB4" s="18"/>
      <c r="AC4" s="18"/>
      <c r="AD4" s="18"/>
      <c r="AE4" s="18"/>
      <c r="AF4" s="18"/>
      <c r="AG4" t="s">
        <v>50</v>
      </c>
      <c r="AJ4" s="14"/>
    </row>
    <row r="5" spans="1:37" x14ac:dyDescent="0.35">
      <c r="A5" t="s">
        <v>74</v>
      </c>
      <c r="B5" t="s">
        <v>51</v>
      </c>
      <c r="C5" t="s">
        <v>83</v>
      </c>
      <c r="D5" t="s">
        <v>196</v>
      </c>
      <c r="E5">
        <v>34570</v>
      </c>
      <c r="F5" s="15">
        <v>46835</v>
      </c>
      <c r="G5" s="16">
        <v>1122</v>
      </c>
      <c r="H5">
        <v>3</v>
      </c>
      <c r="I5">
        <v>1</v>
      </c>
      <c r="J5">
        <v>4</v>
      </c>
      <c r="K5">
        <v>1</v>
      </c>
      <c r="L5" s="17" t="s">
        <v>84</v>
      </c>
      <c r="M5" t="s">
        <v>125</v>
      </c>
      <c r="N5" t="s">
        <v>85</v>
      </c>
      <c r="O5" s="18"/>
      <c r="P5" s="18"/>
      <c r="Q5" s="18"/>
      <c r="R5" s="18"/>
      <c r="S5" s="18"/>
      <c r="T5" s="18"/>
      <c r="U5" s="18"/>
      <c r="V5" s="18"/>
      <c r="W5" s="18"/>
      <c r="X5" s="18">
        <v>4</v>
      </c>
      <c r="Y5" s="18">
        <v>6</v>
      </c>
      <c r="Z5" s="18">
        <v>4</v>
      </c>
      <c r="AA5" s="18"/>
      <c r="AB5" s="18"/>
      <c r="AC5" s="18"/>
      <c r="AD5" s="18"/>
      <c r="AE5" s="18"/>
      <c r="AF5" s="18"/>
      <c r="AG5" t="s">
        <v>50</v>
      </c>
      <c r="AJ5" s="14"/>
    </row>
    <row r="6" spans="1:37" x14ac:dyDescent="0.35">
      <c r="A6" t="s">
        <v>74</v>
      </c>
      <c r="B6" t="s">
        <v>51</v>
      </c>
      <c r="C6" t="s">
        <v>83</v>
      </c>
      <c r="D6" t="s">
        <v>197</v>
      </c>
      <c r="E6">
        <v>34570</v>
      </c>
      <c r="F6" s="15">
        <v>46835</v>
      </c>
      <c r="G6" s="16">
        <v>1122</v>
      </c>
      <c r="H6">
        <v>3</v>
      </c>
      <c r="I6">
        <v>1</v>
      </c>
      <c r="J6">
        <v>4</v>
      </c>
      <c r="K6">
        <v>1</v>
      </c>
      <c r="L6" s="17" t="s">
        <v>84</v>
      </c>
      <c r="M6" t="s">
        <v>125</v>
      </c>
      <c r="N6" t="s">
        <v>85</v>
      </c>
      <c r="O6" s="18"/>
      <c r="P6" s="18"/>
      <c r="Q6" s="18"/>
      <c r="R6" s="18"/>
      <c r="S6" s="18"/>
      <c r="T6" s="18"/>
      <c r="U6" s="18"/>
      <c r="V6" s="18"/>
      <c r="W6" s="18"/>
      <c r="X6" s="18">
        <v>4</v>
      </c>
      <c r="Y6" s="18">
        <v>6</v>
      </c>
      <c r="Z6" s="18">
        <v>4</v>
      </c>
      <c r="AA6" s="18"/>
      <c r="AB6" s="18"/>
      <c r="AC6" s="18"/>
      <c r="AD6" s="18"/>
      <c r="AE6" s="18"/>
      <c r="AF6" s="18"/>
      <c r="AG6" t="s">
        <v>50</v>
      </c>
      <c r="AJ6" s="14"/>
    </row>
    <row r="7" spans="1:37" x14ac:dyDescent="0.35">
      <c r="A7" t="s">
        <v>74</v>
      </c>
      <c r="B7" t="s">
        <v>51</v>
      </c>
      <c r="C7" t="s">
        <v>83</v>
      </c>
      <c r="D7" t="s">
        <v>198</v>
      </c>
      <c r="E7">
        <v>34570</v>
      </c>
      <c r="F7" s="15">
        <v>46835</v>
      </c>
      <c r="G7" s="16">
        <v>1122</v>
      </c>
      <c r="H7">
        <v>3</v>
      </c>
      <c r="I7">
        <v>1</v>
      </c>
      <c r="J7">
        <v>4</v>
      </c>
      <c r="K7">
        <v>1</v>
      </c>
      <c r="L7" s="17" t="s">
        <v>84</v>
      </c>
      <c r="M7" t="s">
        <v>125</v>
      </c>
      <c r="N7" t="s">
        <v>85</v>
      </c>
      <c r="O7" s="18"/>
      <c r="P7" s="18"/>
      <c r="Q7" s="18"/>
      <c r="R7" s="18"/>
      <c r="S7" s="18"/>
      <c r="T7" s="18"/>
      <c r="U7" s="18"/>
      <c r="V7" s="18"/>
      <c r="W7" s="18"/>
      <c r="X7" s="18">
        <v>4</v>
      </c>
      <c r="Y7" s="18">
        <v>6</v>
      </c>
      <c r="Z7" s="18">
        <v>4</v>
      </c>
      <c r="AA7" s="18"/>
      <c r="AB7" s="18"/>
      <c r="AC7" s="18"/>
      <c r="AD7" s="18"/>
      <c r="AE7" s="18"/>
      <c r="AF7" s="18"/>
      <c r="AG7" t="s">
        <v>50</v>
      </c>
      <c r="AJ7" s="14"/>
    </row>
    <row r="8" spans="1:37" ht="18.5" customHeight="1" x14ac:dyDescent="0.35">
      <c r="A8" t="s">
        <v>74</v>
      </c>
      <c r="B8" t="s">
        <v>43</v>
      </c>
      <c r="C8" t="s">
        <v>75</v>
      </c>
      <c r="D8" t="s">
        <v>274</v>
      </c>
      <c r="E8">
        <v>1169</v>
      </c>
      <c r="F8" s="15">
        <v>47322</v>
      </c>
      <c r="G8" s="16">
        <v>1609</v>
      </c>
      <c r="H8">
        <v>4</v>
      </c>
      <c r="I8">
        <v>1</v>
      </c>
      <c r="J8">
        <v>1</v>
      </c>
      <c r="K8">
        <v>1</v>
      </c>
      <c r="L8" s="17" t="s">
        <v>76</v>
      </c>
      <c r="M8" t="s">
        <v>125</v>
      </c>
      <c r="N8" t="s">
        <v>77</v>
      </c>
      <c r="Y8" s="18">
        <v>6</v>
      </c>
      <c r="Z8" s="18">
        <v>6</v>
      </c>
      <c r="AA8" s="18">
        <v>6</v>
      </c>
      <c r="AG8" t="s">
        <v>50</v>
      </c>
      <c r="AJ8" s="14"/>
    </row>
    <row r="9" spans="1:37" ht="18.5" customHeight="1" x14ac:dyDescent="0.35">
      <c r="A9" t="s">
        <v>74</v>
      </c>
      <c r="B9" t="s">
        <v>43</v>
      </c>
      <c r="C9" t="s">
        <v>75</v>
      </c>
      <c r="D9" t="s">
        <v>275</v>
      </c>
      <c r="E9">
        <v>1169</v>
      </c>
      <c r="F9" s="15">
        <v>47322</v>
      </c>
      <c r="G9" s="16">
        <v>1609</v>
      </c>
      <c r="H9">
        <v>4</v>
      </c>
      <c r="I9">
        <v>1</v>
      </c>
      <c r="J9">
        <v>1</v>
      </c>
      <c r="K9">
        <v>1</v>
      </c>
      <c r="L9" s="17" t="s">
        <v>76</v>
      </c>
      <c r="M9" t="s">
        <v>125</v>
      </c>
      <c r="N9" t="s">
        <v>77</v>
      </c>
      <c r="Y9" s="18">
        <v>6</v>
      </c>
      <c r="Z9" s="18">
        <v>6</v>
      </c>
      <c r="AA9" s="18">
        <v>6</v>
      </c>
      <c r="AG9" t="s">
        <v>50</v>
      </c>
      <c r="AJ9" s="14"/>
    </row>
    <row r="10" spans="1:37" ht="18.5" customHeight="1" x14ac:dyDescent="0.35">
      <c r="A10" t="s">
        <v>74</v>
      </c>
      <c r="B10" t="s">
        <v>43</v>
      </c>
      <c r="C10" t="s">
        <v>75</v>
      </c>
      <c r="D10" t="s">
        <v>248</v>
      </c>
      <c r="E10">
        <v>1169</v>
      </c>
      <c r="F10" s="15">
        <v>47322</v>
      </c>
      <c r="G10" s="16">
        <v>1609</v>
      </c>
      <c r="H10">
        <v>4</v>
      </c>
      <c r="I10">
        <v>1</v>
      </c>
      <c r="J10">
        <v>1</v>
      </c>
      <c r="K10">
        <v>1</v>
      </c>
      <c r="L10" s="17" t="s">
        <v>76</v>
      </c>
      <c r="M10" t="s">
        <v>125</v>
      </c>
      <c r="N10" t="s">
        <v>77</v>
      </c>
      <c r="Y10" s="18">
        <v>6</v>
      </c>
      <c r="Z10" s="18">
        <v>6</v>
      </c>
      <c r="AA10" s="18">
        <v>6</v>
      </c>
      <c r="AG10" t="s">
        <v>50</v>
      </c>
      <c r="AJ10" s="14"/>
    </row>
    <row r="11" spans="1:37" ht="18.5" customHeight="1" x14ac:dyDescent="0.35">
      <c r="A11" t="s">
        <v>74</v>
      </c>
      <c r="B11" t="s">
        <v>43</v>
      </c>
      <c r="C11" t="s">
        <v>75</v>
      </c>
      <c r="D11" t="s">
        <v>276</v>
      </c>
      <c r="E11">
        <v>1169</v>
      </c>
      <c r="F11" s="15">
        <v>47322</v>
      </c>
      <c r="G11" s="16">
        <v>1609</v>
      </c>
      <c r="H11">
        <v>4</v>
      </c>
      <c r="I11">
        <v>1</v>
      </c>
      <c r="J11">
        <v>1</v>
      </c>
      <c r="K11">
        <v>1</v>
      </c>
      <c r="L11" s="17" t="s">
        <v>76</v>
      </c>
      <c r="M11" t="s">
        <v>125</v>
      </c>
      <c r="N11" t="s">
        <v>77</v>
      </c>
      <c r="Y11" s="18">
        <v>6</v>
      </c>
      <c r="Z11" s="18">
        <v>6</v>
      </c>
      <c r="AA11" s="18">
        <v>6</v>
      </c>
      <c r="AG11" t="s">
        <v>50</v>
      </c>
      <c r="AJ11" s="14"/>
    </row>
    <row r="12" spans="1:37" ht="18.5" customHeight="1" x14ac:dyDescent="0.35">
      <c r="A12" t="s">
        <v>42</v>
      </c>
      <c r="B12" t="s">
        <v>43</v>
      </c>
      <c r="C12" t="s">
        <v>244</v>
      </c>
      <c r="D12" t="s">
        <v>284</v>
      </c>
      <c r="E12">
        <v>46086</v>
      </c>
      <c r="F12" s="15">
        <v>46201</v>
      </c>
      <c r="G12" s="16">
        <v>488</v>
      </c>
      <c r="H12">
        <v>4</v>
      </c>
      <c r="I12">
        <v>1</v>
      </c>
      <c r="J12">
        <v>1</v>
      </c>
      <c r="K12">
        <v>1</v>
      </c>
      <c r="L12" s="17" t="s">
        <v>76</v>
      </c>
      <c r="M12" t="s">
        <v>101</v>
      </c>
      <c r="N12" t="s">
        <v>245</v>
      </c>
      <c r="O12" s="18">
        <v>1</v>
      </c>
      <c r="Y12" s="18">
        <v>6</v>
      </c>
      <c r="Z12" s="18">
        <v>2</v>
      </c>
      <c r="AG12" t="s">
        <v>50</v>
      </c>
      <c r="AJ12" s="14"/>
    </row>
    <row r="13" spans="1:37" x14ac:dyDescent="0.35">
      <c r="A13" t="s">
        <v>42</v>
      </c>
      <c r="B13" t="s">
        <v>43</v>
      </c>
      <c r="C13" t="s">
        <v>244</v>
      </c>
      <c r="D13" t="s">
        <v>285</v>
      </c>
      <c r="E13">
        <v>46086</v>
      </c>
      <c r="F13" s="15">
        <v>46201</v>
      </c>
      <c r="G13" s="16">
        <v>488</v>
      </c>
      <c r="H13">
        <v>4</v>
      </c>
      <c r="I13">
        <v>1</v>
      </c>
      <c r="J13">
        <v>1</v>
      </c>
      <c r="K13">
        <v>1</v>
      </c>
      <c r="L13" s="17" t="s">
        <v>76</v>
      </c>
      <c r="M13" t="s">
        <v>101</v>
      </c>
      <c r="N13" t="s">
        <v>245</v>
      </c>
      <c r="O13" s="18">
        <v>1</v>
      </c>
      <c r="Y13" s="18">
        <v>6</v>
      </c>
      <c r="Z13" s="18">
        <v>2</v>
      </c>
      <c r="AG13" t="s">
        <v>50</v>
      </c>
      <c r="AJ13" s="14"/>
    </row>
    <row r="14" spans="1:37" x14ac:dyDescent="0.35">
      <c r="A14" t="s">
        <v>42</v>
      </c>
      <c r="B14" t="s">
        <v>43</v>
      </c>
      <c r="C14" t="s">
        <v>244</v>
      </c>
      <c r="D14" t="s">
        <v>286</v>
      </c>
      <c r="E14">
        <v>46086</v>
      </c>
      <c r="F14" s="15">
        <v>46201</v>
      </c>
      <c r="G14" s="16">
        <v>488</v>
      </c>
      <c r="H14">
        <v>4</v>
      </c>
      <c r="I14">
        <v>1</v>
      </c>
      <c r="J14">
        <v>1</v>
      </c>
      <c r="K14">
        <v>1</v>
      </c>
      <c r="L14" s="17" t="s">
        <v>76</v>
      </c>
      <c r="M14" t="s">
        <v>101</v>
      </c>
      <c r="N14" t="s">
        <v>245</v>
      </c>
      <c r="O14" s="18">
        <v>1</v>
      </c>
      <c r="Y14" s="18">
        <v>6</v>
      </c>
      <c r="Z14" s="18">
        <v>2</v>
      </c>
      <c r="AG14" t="s">
        <v>50</v>
      </c>
      <c r="AJ14" s="14"/>
    </row>
    <row r="15" spans="1:37" x14ac:dyDescent="0.35">
      <c r="A15" t="s">
        <v>42</v>
      </c>
      <c r="B15" t="s">
        <v>43</v>
      </c>
      <c r="C15" t="s">
        <v>244</v>
      </c>
      <c r="D15" t="s">
        <v>287</v>
      </c>
      <c r="E15">
        <v>46086</v>
      </c>
      <c r="F15" s="15">
        <v>46201</v>
      </c>
      <c r="G15" s="16">
        <v>488</v>
      </c>
      <c r="H15">
        <v>4</v>
      </c>
      <c r="I15">
        <v>1</v>
      </c>
      <c r="J15">
        <v>1</v>
      </c>
      <c r="K15">
        <v>1</v>
      </c>
      <c r="L15" s="17" t="s">
        <v>76</v>
      </c>
      <c r="M15" t="s">
        <v>101</v>
      </c>
      <c r="N15" t="s">
        <v>245</v>
      </c>
      <c r="O15" s="18">
        <v>1</v>
      </c>
      <c r="Y15" s="18">
        <v>6</v>
      </c>
      <c r="Z15" s="18">
        <v>2</v>
      </c>
      <c r="AG15" t="s">
        <v>50</v>
      </c>
      <c r="AJ15" s="14"/>
    </row>
    <row r="16" spans="1:37" x14ac:dyDescent="0.35">
      <c r="A16" t="s">
        <v>42</v>
      </c>
      <c r="B16" t="s">
        <v>43</v>
      </c>
      <c r="C16" t="s">
        <v>55</v>
      </c>
      <c r="D16" t="s">
        <v>180</v>
      </c>
      <c r="E16">
        <v>16397</v>
      </c>
      <c r="F16" s="15">
        <v>46125</v>
      </c>
      <c r="G16" s="16">
        <v>412</v>
      </c>
      <c r="H16">
        <v>3</v>
      </c>
      <c r="I16">
        <v>1</v>
      </c>
      <c r="J16">
        <v>3</v>
      </c>
      <c r="K16">
        <v>1</v>
      </c>
      <c r="L16" s="17" t="s">
        <v>56</v>
      </c>
      <c r="M16" t="s">
        <v>367</v>
      </c>
      <c r="N16" t="s">
        <v>57</v>
      </c>
      <c r="O16" s="18">
        <v>1</v>
      </c>
      <c r="P16" s="18">
        <v>1</v>
      </c>
      <c r="Q16" s="18">
        <v>1</v>
      </c>
      <c r="R16" s="18">
        <v>1</v>
      </c>
      <c r="S16" s="18">
        <v>3</v>
      </c>
      <c r="T16" s="18">
        <v>1</v>
      </c>
      <c r="U16" s="18">
        <v>2</v>
      </c>
      <c r="V16" s="18"/>
      <c r="W16" s="18">
        <v>1</v>
      </c>
      <c r="X16" s="18">
        <v>2</v>
      </c>
      <c r="Y16" s="18">
        <v>6</v>
      </c>
      <c r="Z16" s="18">
        <v>4</v>
      </c>
      <c r="AA16" s="18">
        <v>3</v>
      </c>
      <c r="AB16" s="18">
        <v>3</v>
      </c>
      <c r="AC16" s="18">
        <v>5</v>
      </c>
      <c r="AD16" s="18">
        <v>6</v>
      </c>
      <c r="AE16" s="18"/>
      <c r="AF16" s="18">
        <v>6</v>
      </c>
      <c r="AG16" t="s">
        <v>429</v>
      </c>
      <c r="AJ16" s="14"/>
    </row>
    <row r="17" spans="1:36" x14ac:dyDescent="0.35">
      <c r="A17" t="s">
        <v>42</v>
      </c>
      <c r="B17" t="s">
        <v>43</v>
      </c>
      <c r="C17" t="s">
        <v>55</v>
      </c>
      <c r="D17" t="s">
        <v>181</v>
      </c>
      <c r="E17">
        <v>16397</v>
      </c>
      <c r="F17" s="15">
        <v>46125</v>
      </c>
      <c r="G17" s="16">
        <v>412</v>
      </c>
      <c r="H17">
        <v>3</v>
      </c>
      <c r="I17">
        <v>1</v>
      </c>
      <c r="J17">
        <v>3</v>
      </c>
      <c r="K17">
        <v>1</v>
      </c>
      <c r="L17" s="17" t="s">
        <v>56</v>
      </c>
      <c r="M17" t="s">
        <v>367</v>
      </c>
      <c r="N17" t="s">
        <v>57</v>
      </c>
      <c r="O17" s="18">
        <v>1</v>
      </c>
      <c r="P17" s="18">
        <v>1</v>
      </c>
      <c r="Q17" s="18">
        <v>1</v>
      </c>
      <c r="R17" s="18">
        <v>1</v>
      </c>
      <c r="S17" s="18">
        <v>3</v>
      </c>
      <c r="T17" s="18">
        <v>1</v>
      </c>
      <c r="U17" s="18">
        <v>2</v>
      </c>
      <c r="V17" s="18"/>
      <c r="W17" s="18">
        <v>1</v>
      </c>
      <c r="X17" s="18">
        <v>2</v>
      </c>
      <c r="Y17" s="18">
        <v>6</v>
      </c>
      <c r="Z17" s="18">
        <v>4</v>
      </c>
      <c r="AA17" s="18">
        <v>3</v>
      </c>
      <c r="AB17" s="18">
        <v>3</v>
      </c>
      <c r="AC17" s="18">
        <v>5</v>
      </c>
      <c r="AD17" s="18">
        <v>6</v>
      </c>
      <c r="AE17" s="18"/>
      <c r="AF17" s="18">
        <v>6</v>
      </c>
      <c r="AG17" t="s">
        <v>429</v>
      </c>
      <c r="AJ17" s="14"/>
    </row>
    <row r="18" spans="1:36" x14ac:dyDescent="0.35">
      <c r="A18" t="s">
        <v>42</v>
      </c>
      <c r="B18" t="s">
        <v>43</v>
      </c>
      <c r="C18" t="s">
        <v>55</v>
      </c>
      <c r="D18" t="s">
        <v>182</v>
      </c>
      <c r="E18">
        <v>16397</v>
      </c>
      <c r="F18" s="15">
        <v>46125</v>
      </c>
      <c r="G18" s="16">
        <v>412</v>
      </c>
      <c r="H18">
        <v>3</v>
      </c>
      <c r="I18">
        <v>1</v>
      </c>
      <c r="J18">
        <v>3</v>
      </c>
      <c r="K18">
        <v>1</v>
      </c>
      <c r="L18" s="17" t="s">
        <v>56</v>
      </c>
      <c r="M18" t="s">
        <v>367</v>
      </c>
      <c r="N18" t="s">
        <v>57</v>
      </c>
      <c r="O18" s="18">
        <v>1</v>
      </c>
      <c r="P18" s="18">
        <v>1</v>
      </c>
      <c r="Q18" s="18">
        <v>1</v>
      </c>
      <c r="R18" s="18">
        <v>1</v>
      </c>
      <c r="S18" s="18">
        <v>3</v>
      </c>
      <c r="T18" s="18">
        <v>1</v>
      </c>
      <c r="U18" s="18">
        <v>2</v>
      </c>
      <c r="V18" s="18"/>
      <c r="W18" s="18">
        <v>1</v>
      </c>
      <c r="X18" s="18">
        <v>2</v>
      </c>
      <c r="Y18" s="18">
        <v>6</v>
      </c>
      <c r="Z18" s="18">
        <v>4</v>
      </c>
      <c r="AA18" s="18">
        <v>3</v>
      </c>
      <c r="AB18" s="18">
        <v>3</v>
      </c>
      <c r="AC18" s="18">
        <v>5</v>
      </c>
      <c r="AD18" s="18">
        <v>6</v>
      </c>
      <c r="AE18" s="18"/>
      <c r="AF18" s="18">
        <v>6</v>
      </c>
      <c r="AG18" t="s">
        <v>429</v>
      </c>
      <c r="AJ18" s="14"/>
    </row>
    <row r="19" spans="1:36" x14ac:dyDescent="0.35">
      <c r="A19" t="s">
        <v>42</v>
      </c>
      <c r="B19" t="s">
        <v>43</v>
      </c>
      <c r="C19" t="s">
        <v>71</v>
      </c>
      <c r="D19" t="s">
        <v>190</v>
      </c>
      <c r="E19">
        <v>37559</v>
      </c>
      <c r="F19" s="15">
        <v>45935</v>
      </c>
      <c r="G19" s="16">
        <v>222</v>
      </c>
      <c r="H19">
        <v>3</v>
      </c>
      <c r="I19">
        <v>1</v>
      </c>
      <c r="J19">
        <v>2</v>
      </c>
      <c r="K19">
        <v>1</v>
      </c>
      <c r="L19" s="17" t="s">
        <v>72</v>
      </c>
      <c r="M19" t="s">
        <v>125</v>
      </c>
      <c r="N19" t="s">
        <v>73</v>
      </c>
      <c r="O19" s="18">
        <v>1</v>
      </c>
      <c r="P19" s="18">
        <v>1</v>
      </c>
      <c r="Q19" s="18"/>
      <c r="R19" s="18"/>
      <c r="S19" s="18"/>
      <c r="T19" s="18"/>
      <c r="U19" s="18"/>
      <c r="V19" s="18"/>
      <c r="W19" s="18"/>
      <c r="X19" s="18">
        <v>2</v>
      </c>
      <c r="Y19" s="18">
        <v>6</v>
      </c>
      <c r="Z19" s="18">
        <v>4</v>
      </c>
      <c r="AA19" s="18"/>
      <c r="AB19" s="18">
        <v>3</v>
      </c>
      <c r="AC19" s="18"/>
      <c r="AD19" s="18"/>
      <c r="AE19" s="18"/>
      <c r="AF19" s="18"/>
      <c r="AG19" t="s">
        <v>50</v>
      </c>
      <c r="AJ19" s="14"/>
    </row>
    <row r="20" spans="1:36" x14ac:dyDescent="0.35">
      <c r="A20" t="s">
        <v>42</v>
      </c>
      <c r="B20" t="s">
        <v>43</v>
      </c>
      <c r="C20" t="s">
        <v>71</v>
      </c>
      <c r="D20" t="s">
        <v>191</v>
      </c>
      <c r="E20">
        <v>37559</v>
      </c>
      <c r="F20" s="15">
        <v>45935</v>
      </c>
      <c r="G20" s="16">
        <v>222</v>
      </c>
      <c r="H20">
        <v>3</v>
      </c>
      <c r="I20">
        <v>1</v>
      </c>
      <c r="J20">
        <v>2</v>
      </c>
      <c r="K20">
        <v>1</v>
      </c>
      <c r="L20" s="17" t="s">
        <v>72</v>
      </c>
      <c r="M20" t="s">
        <v>125</v>
      </c>
      <c r="N20" t="s">
        <v>73</v>
      </c>
      <c r="O20" s="18">
        <v>1</v>
      </c>
      <c r="P20" s="18">
        <v>1</v>
      </c>
      <c r="Q20" s="18"/>
      <c r="R20" s="18"/>
      <c r="S20" s="18"/>
      <c r="T20" s="18"/>
      <c r="U20" s="18"/>
      <c r="V20" s="18"/>
      <c r="W20" s="18"/>
      <c r="X20" s="18">
        <v>2</v>
      </c>
      <c r="Y20" s="18">
        <v>6</v>
      </c>
      <c r="Z20" s="18">
        <v>4</v>
      </c>
      <c r="AA20" s="18"/>
      <c r="AB20" s="18">
        <v>3</v>
      </c>
      <c r="AC20" s="18"/>
      <c r="AD20" s="18"/>
      <c r="AE20" s="18"/>
      <c r="AF20" s="18"/>
      <c r="AG20" t="s">
        <v>50</v>
      </c>
      <c r="AJ20" s="14"/>
    </row>
    <row r="21" spans="1:36" x14ac:dyDescent="0.35">
      <c r="A21" t="s">
        <v>42</v>
      </c>
      <c r="B21" t="s">
        <v>86</v>
      </c>
      <c r="C21" t="s">
        <v>87</v>
      </c>
      <c r="D21" t="s">
        <v>195</v>
      </c>
      <c r="E21">
        <v>43248</v>
      </c>
      <c r="F21" s="15">
        <v>47407</v>
      </c>
      <c r="G21" s="16">
        <v>1694</v>
      </c>
      <c r="H21">
        <v>4</v>
      </c>
      <c r="I21">
        <v>2</v>
      </c>
      <c r="J21">
        <v>2</v>
      </c>
      <c r="K21">
        <v>1</v>
      </c>
      <c r="L21" s="17" t="s">
        <v>88</v>
      </c>
      <c r="M21" t="s">
        <v>125</v>
      </c>
      <c r="N21" t="s">
        <v>89</v>
      </c>
      <c r="O21" s="18">
        <v>1</v>
      </c>
      <c r="P21" s="18"/>
      <c r="Q21" s="18"/>
      <c r="R21" s="18"/>
      <c r="S21" s="18">
        <v>1</v>
      </c>
      <c r="T21" s="18"/>
      <c r="U21" s="18"/>
      <c r="V21" s="18"/>
      <c r="W21" s="18"/>
      <c r="X21" s="18"/>
      <c r="Y21" s="18">
        <v>6</v>
      </c>
      <c r="Z21" s="18">
        <v>2</v>
      </c>
      <c r="AA21" s="18"/>
      <c r="AB21" s="18"/>
      <c r="AC21" s="18"/>
      <c r="AD21" s="18"/>
      <c r="AE21" s="18"/>
      <c r="AF21" s="18"/>
      <c r="AG21" t="s">
        <v>153</v>
      </c>
      <c r="AJ21" s="14"/>
    </row>
    <row r="22" spans="1:36" x14ac:dyDescent="0.35">
      <c r="A22" t="s">
        <v>42</v>
      </c>
      <c r="B22" t="s">
        <v>86</v>
      </c>
      <c r="C22" t="s">
        <v>87</v>
      </c>
      <c r="D22" t="s">
        <v>310</v>
      </c>
      <c r="E22">
        <v>43248</v>
      </c>
      <c r="F22" s="15">
        <v>47407</v>
      </c>
      <c r="G22" s="16">
        <v>1694</v>
      </c>
      <c r="H22">
        <v>4</v>
      </c>
      <c r="I22">
        <v>2</v>
      </c>
      <c r="J22">
        <v>2</v>
      </c>
      <c r="K22">
        <v>1</v>
      </c>
      <c r="L22" s="17" t="s">
        <v>88</v>
      </c>
      <c r="M22" t="s">
        <v>125</v>
      </c>
      <c r="N22" t="s">
        <v>89</v>
      </c>
      <c r="O22" s="18">
        <v>1</v>
      </c>
      <c r="P22" s="18"/>
      <c r="Q22" s="18"/>
      <c r="R22" s="18"/>
      <c r="S22" s="18">
        <v>1</v>
      </c>
      <c r="T22" s="18"/>
      <c r="U22" s="18"/>
      <c r="V22" s="18"/>
      <c r="W22" s="18"/>
      <c r="X22" s="18"/>
      <c r="Y22" s="18">
        <v>6</v>
      </c>
      <c r="Z22" s="18">
        <v>2</v>
      </c>
      <c r="AA22" s="18"/>
      <c r="AB22" s="18"/>
      <c r="AC22" s="18"/>
      <c r="AD22" s="18"/>
      <c r="AE22" s="18"/>
      <c r="AF22" s="18"/>
      <c r="AG22" t="s">
        <v>153</v>
      </c>
      <c r="AJ22" s="14"/>
    </row>
    <row r="23" spans="1:36" x14ac:dyDescent="0.35">
      <c r="A23" t="s">
        <v>42</v>
      </c>
      <c r="B23" t="s">
        <v>86</v>
      </c>
      <c r="C23" t="s">
        <v>87</v>
      </c>
      <c r="D23" t="s">
        <v>311</v>
      </c>
      <c r="E23">
        <v>43248</v>
      </c>
      <c r="F23" s="15">
        <v>47407</v>
      </c>
      <c r="G23" s="16">
        <v>1694</v>
      </c>
      <c r="H23">
        <v>4</v>
      </c>
      <c r="I23">
        <v>2</v>
      </c>
      <c r="J23">
        <v>2</v>
      </c>
      <c r="K23">
        <v>1</v>
      </c>
      <c r="L23" s="17" t="s">
        <v>88</v>
      </c>
      <c r="M23" t="s">
        <v>125</v>
      </c>
      <c r="N23" t="s">
        <v>89</v>
      </c>
      <c r="O23" s="18">
        <v>1</v>
      </c>
      <c r="P23" s="18"/>
      <c r="Q23" s="18"/>
      <c r="R23" s="18"/>
      <c r="S23" s="18">
        <v>1</v>
      </c>
      <c r="T23" s="18"/>
      <c r="U23" s="18"/>
      <c r="V23" s="18"/>
      <c r="W23" s="18"/>
      <c r="X23" s="18"/>
      <c r="Y23" s="18">
        <v>6</v>
      </c>
      <c r="Z23" s="18">
        <v>2</v>
      </c>
      <c r="AA23" s="18"/>
      <c r="AB23" s="18"/>
      <c r="AC23" s="18"/>
      <c r="AD23" s="18"/>
      <c r="AE23" s="18"/>
      <c r="AF23" s="18"/>
      <c r="AG23" t="s">
        <v>153</v>
      </c>
      <c r="AJ23" s="14"/>
    </row>
    <row r="24" spans="1:36" x14ac:dyDescent="0.35">
      <c r="A24" t="s">
        <v>42</v>
      </c>
      <c r="B24" t="s">
        <v>86</v>
      </c>
      <c r="C24" t="s">
        <v>87</v>
      </c>
      <c r="D24" t="s">
        <v>312</v>
      </c>
      <c r="E24">
        <v>43248</v>
      </c>
      <c r="F24" s="15">
        <v>47407</v>
      </c>
      <c r="G24" s="16">
        <v>1694</v>
      </c>
      <c r="H24">
        <v>4</v>
      </c>
      <c r="I24">
        <v>2</v>
      </c>
      <c r="J24">
        <v>2</v>
      </c>
      <c r="K24">
        <v>1</v>
      </c>
      <c r="L24" s="17" t="s">
        <v>88</v>
      </c>
      <c r="M24" t="s">
        <v>125</v>
      </c>
      <c r="N24" t="s">
        <v>89</v>
      </c>
      <c r="O24" s="18">
        <v>1</v>
      </c>
      <c r="P24" s="18"/>
      <c r="Q24" s="18"/>
      <c r="R24" s="18"/>
      <c r="S24" s="18">
        <v>1</v>
      </c>
      <c r="T24" s="18"/>
      <c r="U24" s="18"/>
      <c r="V24" s="18"/>
      <c r="W24" s="18"/>
      <c r="X24" s="18"/>
      <c r="Y24" s="18">
        <v>6</v>
      </c>
      <c r="Z24" s="18">
        <v>2</v>
      </c>
      <c r="AA24" s="18"/>
      <c r="AB24" s="18"/>
      <c r="AC24" s="18"/>
      <c r="AD24" s="18"/>
      <c r="AE24" s="18"/>
      <c r="AF24" s="18"/>
      <c r="AG24" t="s">
        <v>153</v>
      </c>
      <c r="AJ24" s="14"/>
    </row>
    <row r="25" spans="1:36" x14ac:dyDescent="0.35">
      <c r="A25" t="s">
        <v>42</v>
      </c>
      <c r="B25" t="s">
        <v>86</v>
      </c>
      <c r="C25" t="s">
        <v>87</v>
      </c>
      <c r="D25" t="s">
        <v>313</v>
      </c>
      <c r="E25">
        <v>43248</v>
      </c>
      <c r="F25" s="15">
        <v>47407</v>
      </c>
      <c r="G25" s="16">
        <v>1694</v>
      </c>
      <c r="H25">
        <v>4</v>
      </c>
      <c r="I25">
        <v>2</v>
      </c>
      <c r="J25">
        <v>2</v>
      </c>
      <c r="K25">
        <v>1</v>
      </c>
      <c r="L25" s="17" t="s">
        <v>88</v>
      </c>
      <c r="M25" t="s">
        <v>125</v>
      </c>
      <c r="N25" t="s">
        <v>89</v>
      </c>
      <c r="O25" s="18">
        <v>1</v>
      </c>
      <c r="P25" s="18"/>
      <c r="Q25" s="18"/>
      <c r="R25" s="18"/>
      <c r="S25" s="18">
        <v>1</v>
      </c>
      <c r="T25" s="18"/>
      <c r="U25" s="18"/>
      <c r="V25" s="18"/>
      <c r="W25" s="18"/>
      <c r="X25" s="18"/>
      <c r="Y25" s="18">
        <v>6</v>
      </c>
      <c r="Z25" s="18">
        <v>2</v>
      </c>
      <c r="AA25" s="18"/>
      <c r="AB25" s="18"/>
      <c r="AC25" s="18"/>
      <c r="AD25" s="18"/>
      <c r="AE25" s="18"/>
      <c r="AF25" s="18"/>
      <c r="AG25" t="s">
        <v>153</v>
      </c>
      <c r="AJ25" s="14"/>
    </row>
    <row r="26" spans="1:36" x14ac:dyDescent="0.35">
      <c r="A26" t="s">
        <v>42</v>
      </c>
      <c r="B26" t="s">
        <v>43</v>
      </c>
      <c r="C26" t="s">
        <v>68</v>
      </c>
      <c r="D26" t="s">
        <v>188</v>
      </c>
      <c r="E26">
        <v>37558</v>
      </c>
      <c r="F26" s="15">
        <v>45946</v>
      </c>
      <c r="G26" s="16">
        <v>233</v>
      </c>
      <c r="H26">
        <v>2</v>
      </c>
      <c r="I26">
        <v>1</v>
      </c>
      <c r="J26">
        <v>2</v>
      </c>
      <c r="K26">
        <v>1</v>
      </c>
      <c r="L26" s="17" t="s">
        <v>69</v>
      </c>
      <c r="M26" t="s">
        <v>125</v>
      </c>
      <c r="N26" t="s">
        <v>70</v>
      </c>
      <c r="O26" s="18">
        <v>1</v>
      </c>
      <c r="P26" s="18"/>
      <c r="Q26" s="18"/>
      <c r="R26" s="18"/>
      <c r="S26" s="18"/>
      <c r="T26" s="18"/>
      <c r="U26" s="18"/>
      <c r="V26" s="18"/>
      <c r="W26" s="18"/>
      <c r="X26" s="18"/>
      <c r="Y26" s="18">
        <v>6</v>
      </c>
      <c r="Z26" s="18">
        <v>5</v>
      </c>
      <c r="AA26" s="18"/>
      <c r="AB26" s="18"/>
      <c r="AC26" s="18"/>
      <c r="AD26" s="18"/>
      <c r="AE26" s="18"/>
      <c r="AF26" s="18"/>
      <c r="AG26" t="s">
        <v>50</v>
      </c>
      <c r="AJ26" s="14"/>
    </row>
    <row r="27" spans="1:36" x14ac:dyDescent="0.35">
      <c r="A27" t="s">
        <v>42</v>
      </c>
      <c r="B27" t="s">
        <v>43</v>
      </c>
      <c r="C27" t="s">
        <v>68</v>
      </c>
      <c r="D27" t="s">
        <v>189</v>
      </c>
      <c r="E27">
        <v>37558</v>
      </c>
      <c r="F27" s="15">
        <v>45946</v>
      </c>
      <c r="G27" s="16">
        <v>233</v>
      </c>
      <c r="H27">
        <v>2</v>
      </c>
      <c r="I27">
        <v>1</v>
      </c>
      <c r="J27">
        <v>2</v>
      </c>
      <c r="K27">
        <v>1</v>
      </c>
      <c r="L27" s="17" t="s">
        <v>69</v>
      </c>
      <c r="M27" t="s">
        <v>125</v>
      </c>
      <c r="N27" t="s">
        <v>70</v>
      </c>
      <c r="O27" s="18">
        <v>1</v>
      </c>
      <c r="P27" s="18"/>
      <c r="Q27" s="18"/>
      <c r="R27" s="18"/>
      <c r="S27" s="18"/>
      <c r="T27" s="18"/>
      <c r="U27" s="18"/>
      <c r="V27" s="18"/>
      <c r="W27" s="18"/>
      <c r="X27" s="18"/>
      <c r="Y27" s="18">
        <v>6</v>
      </c>
      <c r="Z27" s="18">
        <v>5</v>
      </c>
      <c r="AA27" s="18"/>
      <c r="AB27" s="18"/>
      <c r="AC27" s="18"/>
      <c r="AD27" s="18"/>
      <c r="AE27" s="18"/>
      <c r="AF27" s="18"/>
      <c r="AG27" t="s">
        <v>50</v>
      </c>
      <c r="AJ27" s="14"/>
    </row>
    <row r="28" spans="1:36" x14ac:dyDescent="0.35">
      <c r="A28" t="s">
        <v>42</v>
      </c>
      <c r="B28" t="s">
        <v>43</v>
      </c>
      <c r="C28" t="s">
        <v>44</v>
      </c>
      <c r="D28" t="s">
        <v>177</v>
      </c>
      <c r="E28">
        <v>26043</v>
      </c>
      <c r="F28" s="15">
        <v>46938</v>
      </c>
      <c r="G28" s="16">
        <v>1225</v>
      </c>
      <c r="H28">
        <v>3</v>
      </c>
      <c r="I28">
        <v>1</v>
      </c>
      <c r="J28">
        <v>2</v>
      </c>
      <c r="K28">
        <v>1</v>
      </c>
      <c r="L28" s="17" t="s">
        <v>45</v>
      </c>
      <c r="M28" t="s">
        <v>101</v>
      </c>
      <c r="N28" t="s">
        <v>46</v>
      </c>
      <c r="O28" s="18"/>
      <c r="P28" s="18"/>
      <c r="Q28" s="18"/>
      <c r="R28" s="18"/>
      <c r="S28" s="18"/>
      <c r="T28" s="18">
        <v>1</v>
      </c>
      <c r="U28" s="18"/>
      <c r="V28" s="18"/>
      <c r="W28" s="18"/>
      <c r="X28" s="18">
        <v>1</v>
      </c>
      <c r="Y28" s="18"/>
      <c r="Z28" s="18"/>
      <c r="AA28" s="18"/>
      <c r="AB28" s="18">
        <v>6</v>
      </c>
      <c r="AC28" s="18"/>
      <c r="AD28" s="18"/>
      <c r="AE28" s="18"/>
      <c r="AF28" s="18"/>
      <c r="AG28" t="s">
        <v>153</v>
      </c>
      <c r="AJ28" s="14"/>
    </row>
    <row r="29" spans="1:36" x14ac:dyDescent="0.35">
      <c r="A29" t="s">
        <v>42</v>
      </c>
      <c r="B29" t="s">
        <v>43</v>
      </c>
      <c r="C29" t="s">
        <v>44</v>
      </c>
      <c r="D29" t="s">
        <v>178</v>
      </c>
      <c r="E29">
        <v>26043</v>
      </c>
      <c r="F29" s="15">
        <v>46938</v>
      </c>
      <c r="G29" s="16">
        <v>1225</v>
      </c>
      <c r="H29">
        <v>3</v>
      </c>
      <c r="I29">
        <v>1</v>
      </c>
      <c r="J29">
        <v>2</v>
      </c>
      <c r="K29">
        <v>1</v>
      </c>
      <c r="L29" s="17" t="s">
        <v>45</v>
      </c>
      <c r="M29" t="s">
        <v>101</v>
      </c>
      <c r="N29" t="s">
        <v>46</v>
      </c>
      <c r="O29" s="18"/>
      <c r="P29" s="18"/>
      <c r="Q29" s="18"/>
      <c r="R29" s="18"/>
      <c r="S29" s="18"/>
      <c r="T29" s="18">
        <v>1</v>
      </c>
      <c r="U29" s="18"/>
      <c r="V29" s="18"/>
      <c r="W29" s="18"/>
      <c r="X29" s="18">
        <v>1</v>
      </c>
      <c r="Y29" s="18"/>
      <c r="Z29" s="18"/>
      <c r="AA29" s="18"/>
      <c r="AB29" s="18">
        <v>6</v>
      </c>
      <c r="AC29" s="18"/>
      <c r="AD29" s="18"/>
      <c r="AE29" s="18"/>
      <c r="AF29" s="18"/>
      <c r="AG29" t="s">
        <v>153</v>
      </c>
      <c r="AJ29" s="14"/>
    </row>
    <row r="30" spans="1:36" x14ac:dyDescent="0.35">
      <c r="A30" t="s">
        <v>42</v>
      </c>
      <c r="B30" t="s">
        <v>43</v>
      </c>
      <c r="C30" t="s">
        <v>55</v>
      </c>
      <c r="D30" t="s">
        <v>183</v>
      </c>
      <c r="E30">
        <v>38792</v>
      </c>
      <c r="F30" s="15">
        <v>46125</v>
      </c>
      <c r="G30" s="16">
        <v>412</v>
      </c>
      <c r="H30">
        <v>3</v>
      </c>
      <c r="I30">
        <v>1</v>
      </c>
      <c r="J30">
        <v>2</v>
      </c>
      <c r="K30">
        <v>1</v>
      </c>
      <c r="L30" s="17" t="s">
        <v>45</v>
      </c>
      <c r="M30" t="s">
        <v>367</v>
      </c>
      <c r="N30" t="s">
        <v>59</v>
      </c>
      <c r="O30" s="18">
        <v>2</v>
      </c>
      <c r="P30" s="18">
        <v>1</v>
      </c>
      <c r="Q30" s="18">
        <v>1</v>
      </c>
      <c r="R30" s="18">
        <v>1</v>
      </c>
      <c r="S30" s="18">
        <v>3</v>
      </c>
      <c r="T30" s="18">
        <v>1</v>
      </c>
      <c r="U30" s="18">
        <v>2</v>
      </c>
      <c r="V30" s="18">
        <v>1</v>
      </c>
      <c r="W30" s="18">
        <v>1</v>
      </c>
      <c r="X30" s="18">
        <v>6</v>
      </c>
      <c r="Y30" s="18">
        <v>6</v>
      </c>
      <c r="Z30" s="18">
        <v>5</v>
      </c>
      <c r="AA30" s="18">
        <v>4</v>
      </c>
      <c r="AB30" s="18">
        <v>3</v>
      </c>
      <c r="AC30" s="18">
        <v>5</v>
      </c>
      <c r="AD30" s="18">
        <v>6</v>
      </c>
      <c r="AE30" s="18"/>
      <c r="AF30" s="18">
        <v>6</v>
      </c>
      <c r="AG30" t="s">
        <v>429</v>
      </c>
      <c r="AJ30" s="14"/>
    </row>
    <row r="31" spans="1:36" x14ac:dyDescent="0.35">
      <c r="A31" t="s">
        <v>42</v>
      </c>
      <c r="B31" t="s">
        <v>43</v>
      </c>
      <c r="C31" t="s">
        <v>55</v>
      </c>
      <c r="D31" t="s">
        <v>184</v>
      </c>
      <c r="E31">
        <v>38792</v>
      </c>
      <c r="F31" s="15">
        <v>46125</v>
      </c>
      <c r="G31" s="16">
        <v>412</v>
      </c>
      <c r="H31">
        <v>3</v>
      </c>
      <c r="I31">
        <v>1</v>
      </c>
      <c r="J31">
        <v>2</v>
      </c>
      <c r="K31">
        <v>1</v>
      </c>
      <c r="L31" s="17" t="s">
        <v>45</v>
      </c>
      <c r="M31" t="s">
        <v>367</v>
      </c>
      <c r="N31" t="s">
        <v>59</v>
      </c>
      <c r="O31" s="18">
        <v>2</v>
      </c>
      <c r="P31" s="18">
        <v>1</v>
      </c>
      <c r="Q31" s="18">
        <v>1</v>
      </c>
      <c r="R31" s="18">
        <v>1</v>
      </c>
      <c r="S31" s="18">
        <v>3</v>
      </c>
      <c r="T31" s="18">
        <v>1</v>
      </c>
      <c r="U31" s="18">
        <v>2</v>
      </c>
      <c r="V31" s="18">
        <v>1</v>
      </c>
      <c r="W31" s="18">
        <v>1</v>
      </c>
      <c r="X31" s="18">
        <v>6</v>
      </c>
      <c r="Y31" s="18">
        <v>6</v>
      </c>
      <c r="Z31" s="18">
        <v>5</v>
      </c>
      <c r="AA31" s="18">
        <v>4</v>
      </c>
      <c r="AB31" s="18">
        <v>3</v>
      </c>
      <c r="AC31" s="18">
        <v>5</v>
      </c>
      <c r="AD31" s="18">
        <v>6</v>
      </c>
      <c r="AE31" s="18"/>
      <c r="AF31" s="18">
        <v>6</v>
      </c>
      <c r="AG31" t="s">
        <v>429</v>
      </c>
      <c r="AJ31" s="14"/>
    </row>
    <row r="32" spans="1:36" x14ac:dyDescent="0.35">
      <c r="A32" t="s">
        <v>42</v>
      </c>
      <c r="B32" t="s">
        <v>60</v>
      </c>
      <c r="C32" t="s">
        <v>55</v>
      </c>
      <c r="D32" t="s">
        <v>185</v>
      </c>
      <c r="E32">
        <v>40304</v>
      </c>
      <c r="F32" s="15">
        <v>46513</v>
      </c>
      <c r="G32" s="16">
        <v>800</v>
      </c>
      <c r="H32">
        <v>4</v>
      </c>
      <c r="I32">
        <v>1</v>
      </c>
      <c r="J32">
        <v>1</v>
      </c>
      <c r="K32">
        <v>1</v>
      </c>
      <c r="L32" s="17" t="s">
        <v>61</v>
      </c>
      <c r="M32" t="s">
        <v>367</v>
      </c>
      <c r="N32" t="s">
        <v>62</v>
      </c>
      <c r="O32" s="18">
        <v>2</v>
      </c>
      <c r="P32" s="18">
        <v>1</v>
      </c>
      <c r="Q32" s="18">
        <v>2</v>
      </c>
      <c r="R32" s="18"/>
      <c r="S32" s="18">
        <v>1</v>
      </c>
      <c r="T32" s="18">
        <v>1</v>
      </c>
      <c r="U32" s="18"/>
      <c r="V32" s="18">
        <v>2</v>
      </c>
      <c r="W32" s="18"/>
      <c r="X32" s="18">
        <v>1</v>
      </c>
      <c r="Y32" s="18">
        <v>6</v>
      </c>
      <c r="Z32" s="18">
        <v>3</v>
      </c>
      <c r="AA32" s="18">
        <v>6</v>
      </c>
      <c r="AB32" s="18">
        <v>3</v>
      </c>
      <c r="AC32" s="18">
        <v>6</v>
      </c>
      <c r="AD32" s="18">
        <v>6</v>
      </c>
      <c r="AE32" s="18"/>
      <c r="AF32" s="18">
        <v>6</v>
      </c>
      <c r="AG32" t="s">
        <v>429</v>
      </c>
      <c r="AJ32" s="14"/>
    </row>
    <row r="33" spans="1:36" x14ac:dyDescent="0.35">
      <c r="A33" t="s">
        <v>42</v>
      </c>
      <c r="B33" t="s">
        <v>60</v>
      </c>
      <c r="C33" t="s">
        <v>55</v>
      </c>
      <c r="D33" t="s">
        <v>186</v>
      </c>
      <c r="E33">
        <v>40304</v>
      </c>
      <c r="F33" s="15">
        <v>46513</v>
      </c>
      <c r="G33" s="16">
        <v>800</v>
      </c>
      <c r="H33">
        <v>4</v>
      </c>
      <c r="I33">
        <v>1</v>
      </c>
      <c r="J33">
        <v>1</v>
      </c>
      <c r="K33">
        <v>1</v>
      </c>
      <c r="L33" s="17" t="s">
        <v>61</v>
      </c>
      <c r="M33" t="s">
        <v>367</v>
      </c>
      <c r="N33" t="s">
        <v>63</v>
      </c>
      <c r="O33" s="18">
        <v>2</v>
      </c>
      <c r="P33" s="18">
        <v>1</v>
      </c>
      <c r="Q33" s="18">
        <v>2</v>
      </c>
      <c r="R33" s="18"/>
      <c r="S33" s="18">
        <v>1</v>
      </c>
      <c r="T33" s="18">
        <v>1</v>
      </c>
      <c r="U33" s="18"/>
      <c r="V33" s="18">
        <v>2</v>
      </c>
      <c r="W33" s="18"/>
      <c r="X33" s="18">
        <v>1</v>
      </c>
      <c r="Y33" s="18">
        <v>6</v>
      </c>
      <c r="Z33" s="18">
        <v>3</v>
      </c>
      <c r="AA33" s="18">
        <v>6</v>
      </c>
      <c r="AB33" s="18">
        <v>3</v>
      </c>
      <c r="AC33" s="18">
        <v>6</v>
      </c>
      <c r="AD33" s="18">
        <v>6</v>
      </c>
      <c r="AE33" s="18"/>
      <c r="AF33" s="18">
        <v>6</v>
      </c>
      <c r="AG33" t="s">
        <v>429</v>
      </c>
      <c r="AJ33" s="14"/>
    </row>
    <row r="34" spans="1:36" x14ac:dyDescent="0.35">
      <c r="A34" t="s">
        <v>42</v>
      </c>
      <c r="B34" t="s">
        <v>60</v>
      </c>
      <c r="C34" t="s">
        <v>55</v>
      </c>
      <c r="D34" t="s">
        <v>187</v>
      </c>
      <c r="E34">
        <v>40304</v>
      </c>
      <c r="F34" s="15">
        <v>46513</v>
      </c>
      <c r="G34" s="16">
        <v>800</v>
      </c>
      <c r="H34">
        <v>4</v>
      </c>
      <c r="I34">
        <v>1</v>
      </c>
      <c r="J34">
        <v>1</v>
      </c>
      <c r="K34">
        <v>1</v>
      </c>
      <c r="L34" s="17" t="s">
        <v>61</v>
      </c>
      <c r="M34" t="s">
        <v>367</v>
      </c>
      <c r="N34" t="s">
        <v>63</v>
      </c>
      <c r="O34" s="18">
        <v>2</v>
      </c>
      <c r="P34" s="18">
        <v>1</v>
      </c>
      <c r="Q34" s="18">
        <v>2</v>
      </c>
      <c r="R34" s="18"/>
      <c r="S34" s="18">
        <v>1</v>
      </c>
      <c r="T34" s="18">
        <v>1</v>
      </c>
      <c r="U34" s="18"/>
      <c r="V34" s="18">
        <v>2</v>
      </c>
      <c r="W34" s="18"/>
      <c r="X34" s="18">
        <v>1</v>
      </c>
      <c r="Y34" s="18">
        <v>6</v>
      </c>
      <c r="Z34" s="18">
        <v>3</v>
      </c>
      <c r="AA34" s="18">
        <v>6</v>
      </c>
      <c r="AB34" s="18">
        <v>3</v>
      </c>
      <c r="AC34" s="18">
        <v>6</v>
      </c>
      <c r="AD34" s="18">
        <v>6</v>
      </c>
      <c r="AE34" s="18"/>
      <c r="AF34" s="18">
        <v>6</v>
      </c>
      <c r="AG34" t="s">
        <v>429</v>
      </c>
      <c r="AJ34" s="14"/>
    </row>
    <row r="35" spans="1:36" x14ac:dyDescent="0.35">
      <c r="A35" t="s">
        <v>42</v>
      </c>
      <c r="B35" t="s">
        <v>43</v>
      </c>
      <c r="C35" t="s">
        <v>81</v>
      </c>
      <c r="D35" t="s">
        <v>192</v>
      </c>
      <c r="E35">
        <v>21420</v>
      </c>
      <c r="F35" s="15">
        <v>47130</v>
      </c>
      <c r="G35" s="16">
        <v>1417</v>
      </c>
      <c r="H35">
        <v>4</v>
      </c>
      <c r="I35">
        <v>1</v>
      </c>
      <c r="J35">
        <v>2</v>
      </c>
      <c r="K35">
        <v>1</v>
      </c>
      <c r="L35" s="17" t="s">
        <v>64</v>
      </c>
      <c r="M35" t="s">
        <v>367</v>
      </c>
      <c r="N35" t="s">
        <v>82</v>
      </c>
      <c r="O35" s="18">
        <v>2</v>
      </c>
      <c r="P35" s="18"/>
      <c r="Q35" s="18">
        <v>1</v>
      </c>
      <c r="R35" s="18"/>
      <c r="S35" s="18"/>
      <c r="T35" s="18">
        <v>1</v>
      </c>
      <c r="U35" s="18"/>
      <c r="V35" s="18"/>
      <c r="W35" s="18"/>
      <c r="X35" s="18">
        <v>2</v>
      </c>
      <c r="Y35" s="18">
        <v>6</v>
      </c>
      <c r="Z35" s="18">
        <v>3</v>
      </c>
      <c r="AA35" s="18">
        <v>4</v>
      </c>
      <c r="AB35" s="18">
        <v>2</v>
      </c>
      <c r="AC35" s="18">
        <v>6</v>
      </c>
      <c r="AD35" s="18">
        <v>6</v>
      </c>
      <c r="AE35" s="18"/>
      <c r="AF35" s="18">
        <v>6</v>
      </c>
      <c r="AG35" t="s">
        <v>429</v>
      </c>
      <c r="AJ35" s="14"/>
    </row>
    <row r="36" spans="1:36" x14ac:dyDescent="0.35">
      <c r="A36" t="s">
        <v>42</v>
      </c>
      <c r="B36" t="s">
        <v>43</v>
      </c>
      <c r="C36" t="s">
        <v>81</v>
      </c>
      <c r="D36" t="s">
        <v>193</v>
      </c>
      <c r="E36">
        <v>21420</v>
      </c>
      <c r="F36" s="15">
        <v>47130</v>
      </c>
      <c r="G36" s="16">
        <v>1417</v>
      </c>
      <c r="H36">
        <v>4</v>
      </c>
      <c r="I36">
        <v>1</v>
      </c>
      <c r="J36">
        <v>2</v>
      </c>
      <c r="K36">
        <v>1</v>
      </c>
      <c r="L36" s="17" t="s">
        <v>64</v>
      </c>
      <c r="M36" t="s">
        <v>367</v>
      </c>
      <c r="N36" t="s">
        <v>82</v>
      </c>
      <c r="O36" s="18">
        <v>2</v>
      </c>
      <c r="P36" s="18"/>
      <c r="Q36" s="18">
        <v>1</v>
      </c>
      <c r="R36" s="18"/>
      <c r="S36" s="18"/>
      <c r="T36" s="18">
        <v>1</v>
      </c>
      <c r="U36" s="18"/>
      <c r="V36" s="18"/>
      <c r="W36" s="18"/>
      <c r="X36" s="18">
        <v>2</v>
      </c>
      <c r="Y36" s="18">
        <v>6</v>
      </c>
      <c r="Z36" s="18">
        <v>3</v>
      </c>
      <c r="AA36" s="18">
        <v>4</v>
      </c>
      <c r="AB36" s="18">
        <v>2</v>
      </c>
      <c r="AC36" s="18">
        <v>6</v>
      </c>
      <c r="AD36" s="18">
        <v>6</v>
      </c>
      <c r="AE36" s="18"/>
      <c r="AF36" s="18">
        <v>6</v>
      </c>
      <c r="AG36" t="s">
        <v>429</v>
      </c>
      <c r="AJ36" s="14"/>
    </row>
    <row r="37" spans="1:36" x14ac:dyDescent="0.35">
      <c r="A37" t="s">
        <v>42</v>
      </c>
      <c r="B37" t="s">
        <v>43</v>
      </c>
      <c r="C37" t="s">
        <v>81</v>
      </c>
      <c r="D37" t="s">
        <v>194</v>
      </c>
      <c r="E37">
        <v>21420</v>
      </c>
      <c r="F37" s="15">
        <v>47130</v>
      </c>
      <c r="G37" s="16">
        <v>1417</v>
      </c>
      <c r="H37">
        <v>4</v>
      </c>
      <c r="I37">
        <v>1</v>
      </c>
      <c r="J37">
        <v>2</v>
      </c>
      <c r="K37">
        <v>1</v>
      </c>
      <c r="L37" s="17" t="s">
        <v>64</v>
      </c>
      <c r="M37" t="s">
        <v>367</v>
      </c>
      <c r="N37" t="s">
        <v>82</v>
      </c>
      <c r="O37" s="18">
        <v>2</v>
      </c>
      <c r="P37" s="18"/>
      <c r="Q37" s="18">
        <v>1</v>
      </c>
      <c r="R37" s="18"/>
      <c r="S37" s="18"/>
      <c r="T37" s="18">
        <v>1</v>
      </c>
      <c r="U37" s="18"/>
      <c r="V37" s="18"/>
      <c r="W37" s="18"/>
      <c r="X37" s="18">
        <v>2</v>
      </c>
      <c r="Y37" s="18">
        <v>6</v>
      </c>
      <c r="Z37" s="18">
        <v>3</v>
      </c>
      <c r="AA37" s="18">
        <v>4</v>
      </c>
      <c r="AB37" s="18">
        <v>2</v>
      </c>
      <c r="AC37" s="18">
        <v>6</v>
      </c>
      <c r="AD37" s="18">
        <v>6</v>
      </c>
      <c r="AE37" s="18"/>
      <c r="AF37" s="18">
        <v>6</v>
      </c>
      <c r="AG37" t="s">
        <v>429</v>
      </c>
      <c r="AJ37" s="14"/>
    </row>
    <row r="38" spans="1:36" x14ac:dyDescent="0.35">
      <c r="A38" t="s">
        <v>42</v>
      </c>
      <c r="B38" t="s">
        <v>43</v>
      </c>
      <c r="C38" t="s">
        <v>244</v>
      </c>
      <c r="D38" t="s">
        <v>280</v>
      </c>
      <c r="E38">
        <v>46057</v>
      </c>
      <c r="F38" s="15">
        <v>46195</v>
      </c>
      <c r="G38" s="16">
        <v>482</v>
      </c>
      <c r="H38">
        <v>3</v>
      </c>
      <c r="I38">
        <v>1</v>
      </c>
      <c r="J38">
        <v>2</v>
      </c>
      <c r="K38">
        <v>1</v>
      </c>
      <c r="L38" s="17" t="s">
        <v>72</v>
      </c>
      <c r="M38" t="s">
        <v>125</v>
      </c>
      <c r="N38" t="s">
        <v>243</v>
      </c>
      <c r="O38" s="18">
        <v>2</v>
      </c>
      <c r="T38" s="18">
        <v>1</v>
      </c>
      <c r="Y38" s="18">
        <v>6</v>
      </c>
      <c r="Z38" s="18">
        <v>2</v>
      </c>
      <c r="AG38" t="s">
        <v>50</v>
      </c>
      <c r="AJ38" s="14"/>
    </row>
    <row r="39" spans="1:36" x14ac:dyDescent="0.35">
      <c r="A39" t="s">
        <v>42</v>
      </c>
      <c r="B39" t="s">
        <v>43</v>
      </c>
      <c r="C39" t="s">
        <v>244</v>
      </c>
      <c r="D39" t="s">
        <v>281</v>
      </c>
      <c r="E39">
        <v>46057</v>
      </c>
      <c r="F39" s="15">
        <v>46195</v>
      </c>
      <c r="G39" s="16">
        <v>482</v>
      </c>
      <c r="H39">
        <v>3</v>
      </c>
      <c r="I39">
        <v>1</v>
      </c>
      <c r="J39">
        <v>2</v>
      </c>
      <c r="K39">
        <v>1</v>
      </c>
      <c r="L39" s="17" t="s">
        <v>72</v>
      </c>
      <c r="M39" t="s">
        <v>125</v>
      </c>
      <c r="N39" t="s">
        <v>243</v>
      </c>
      <c r="O39" s="18">
        <v>2</v>
      </c>
      <c r="T39" s="18">
        <v>1</v>
      </c>
      <c r="Y39" s="18">
        <v>6</v>
      </c>
      <c r="Z39" s="18">
        <v>2</v>
      </c>
      <c r="AG39" t="s">
        <v>50</v>
      </c>
      <c r="AJ39" s="14"/>
    </row>
    <row r="40" spans="1:36" x14ac:dyDescent="0.35">
      <c r="A40" t="s">
        <v>42</v>
      </c>
      <c r="B40" t="s">
        <v>43</v>
      </c>
      <c r="C40" t="s">
        <v>244</v>
      </c>
      <c r="D40" t="s">
        <v>282</v>
      </c>
      <c r="E40">
        <v>46057</v>
      </c>
      <c r="F40" s="15">
        <v>46195</v>
      </c>
      <c r="G40" s="16">
        <v>482</v>
      </c>
      <c r="H40">
        <v>3</v>
      </c>
      <c r="I40">
        <v>1</v>
      </c>
      <c r="J40">
        <v>2</v>
      </c>
      <c r="K40">
        <v>1</v>
      </c>
      <c r="L40" s="17" t="s">
        <v>72</v>
      </c>
      <c r="M40" t="s">
        <v>125</v>
      </c>
      <c r="N40" t="s">
        <v>243</v>
      </c>
      <c r="O40" s="18">
        <v>2</v>
      </c>
      <c r="T40" s="18">
        <v>1</v>
      </c>
      <c r="Y40" s="18">
        <v>6</v>
      </c>
      <c r="Z40" s="18">
        <v>2</v>
      </c>
      <c r="AG40" t="s">
        <v>50</v>
      </c>
      <c r="AJ40" s="14"/>
    </row>
    <row r="41" spans="1:36" x14ac:dyDescent="0.35">
      <c r="A41" t="s">
        <v>42</v>
      </c>
      <c r="B41" t="s">
        <v>43</v>
      </c>
      <c r="C41" t="s">
        <v>244</v>
      </c>
      <c r="D41" t="s">
        <v>283</v>
      </c>
      <c r="E41">
        <v>46057</v>
      </c>
      <c r="F41" s="15">
        <v>46195</v>
      </c>
      <c r="G41" s="16">
        <v>482</v>
      </c>
      <c r="H41">
        <v>3</v>
      </c>
      <c r="I41">
        <v>1</v>
      </c>
      <c r="J41">
        <v>2</v>
      </c>
      <c r="K41">
        <v>1</v>
      </c>
      <c r="L41" s="17" t="s">
        <v>72</v>
      </c>
      <c r="M41" t="s">
        <v>125</v>
      </c>
      <c r="N41" t="s">
        <v>243</v>
      </c>
      <c r="O41" s="18">
        <v>2</v>
      </c>
      <c r="T41" s="18">
        <v>1</v>
      </c>
      <c r="Y41" s="18">
        <v>6</v>
      </c>
      <c r="Z41" s="18">
        <v>2</v>
      </c>
      <c r="AG41" t="s">
        <v>50</v>
      </c>
      <c r="AJ41" s="14"/>
    </row>
    <row r="42" spans="1:36" x14ac:dyDescent="0.35">
      <c r="A42" t="s">
        <v>42</v>
      </c>
      <c r="B42" t="s">
        <v>43</v>
      </c>
      <c r="C42" t="s">
        <v>271</v>
      </c>
      <c r="D42" t="s">
        <v>290</v>
      </c>
      <c r="E42">
        <v>45260</v>
      </c>
      <c r="F42" s="15">
        <v>45991</v>
      </c>
      <c r="G42" s="16">
        <v>278</v>
      </c>
      <c r="H42">
        <v>3</v>
      </c>
      <c r="I42">
        <v>1</v>
      </c>
      <c r="J42">
        <v>3</v>
      </c>
      <c r="K42">
        <v>1</v>
      </c>
      <c r="L42" s="17" t="s">
        <v>119</v>
      </c>
      <c r="M42" t="s">
        <v>367</v>
      </c>
      <c r="N42" t="s">
        <v>273</v>
      </c>
      <c r="O42" s="18">
        <v>2</v>
      </c>
      <c r="P42" s="18">
        <v>1</v>
      </c>
      <c r="Q42" s="18">
        <v>2</v>
      </c>
      <c r="W42" s="18">
        <v>1</v>
      </c>
      <c r="X42" s="18">
        <v>2</v>
      </c>
      <c r="Y42" s="18">
        <v>6</v>
      </c>
      <c r="Z42" s="18">
        <v>4</v>
      </c>
      <c r="AA42" s="18">
        <v>5</v>
      </c>
      <c r="AG42" t="s">
        <v>429</v>
      </c>
      <c r="AJ42" s="14"/>
    </row>
    <row r="43" spans="1:36" x14ac:dyDescent="0.35">
      <c r="A43" t="s">
        <v>42</v>
      </c>
      <c r="B43" t="s">
        <v>43</v>
      </c>
      <c r="C43" t="s">
        <v>271</v>
      </c>
      <c r="D43" t="s">
        <v>291</v>
      </c>
      <c r="E43">
        <v>45260</v>
      </c>
      <c r="F43" s="15">
        <v>45991</v>
      </c>
      <c r="G43" s="16">
        <v>278</v>
      </c>
      <c r="H43">
        <v>3</v>
      </c>
      <c r="I43">
        <v>1</v>
      </c>
      <c r="J43">
        <v>3</v>
      </c>
      <c r="K43">
        <v>1</v>
      </c>
      <c r="L43" s="17" t="s">
        <v>119</v>
      </c>
      <c r="M43" t="s">
        <v>367</v>
      </c>
      <c r="N43" t="s">
        <v>273</v>
      </c>
      <c r="O43" s="18">
        <v>2</v>
      </c>
      <c r="P43" s="18">
        <v>1</v>
      </c>
      <c r="Q43" s="18">
        <v>2</v>
      </c>
      <c r="W43" s="18">
        <v>1</v>
      </c>
      <c r="X43" s="18">
        <v>2</v>
      </c>
      <c r="Y43" s="18">
        <v>6</v>
      </c>
      <c r="Z43" s="18">
        <v>4</v>
      </c>
      <c r="AA43" s="18">
        <v>5</v>
      </c>
      <c r="AG43" t="s">
        <v>429</v>
      </c>
      <c r="AJ43" s="14"/>
    </row>
    <row r="44" spans="1:36" x14ac:dyDescent="0.35">
      <c r="A44" t="s">
        <v>42</v>
      </c>
      <c r="B44" t="s">
        <v>43</v>
      </c>
      <c r="C44" t="s">
        <v>271</v>
      </c>
      <c r="D44" t="s">
        <v>292</v>
      </c>
      <c r="E44">
        <v>45260</v>
      </c>
      <c r="F44" s="15">
        <v>45991</v>
      </c>
      <c r="G44" s="16">
        <v>278</v>
      </c>
      <c r="H44">
        <v>3</v>
      </c>
      <c r="I44">
        <v>1</v>
      </c>
      <c r="J44">
        <v>3</v>
      </c>
      <c r="K44">
        <v>1</v>
      </c>
      <c r="L44" s="17" t="s">
        <v>119</v>
      </c>
      <c r="M44" t="s">
        <v>367</v>
      </c>
      <c r="N44" t="s">
        <v>273</v>
      </c>
      <c r="O44" s="18">
        <v>2</v>
      </c>
      <c r="P44" s="18">
        <v>1</v>
      </c>
      <c r="Q44" s="18">
        <v>2</v>
      </c>
      <c r="W44" s="18">
        <v>1</v>
      </c>
      <c r="X44" s="18">
        <v>2</v>
      </c>
      <c r="Y44" s="18">
        <v>6</v>
      </c>
      <c r="Z44" s="18">
        <v>4</v>
      </c>
      <c r="AA44" s="18">
        <v>5</v>
      </c>
      <c r="AG44" t="s">
        <v>429</v>
      </c>
      <c r="AJ44" s="14"/>
    </row>
    <row r="45" spans="1:36" x14ac:dyDescent="0.35">
      <c r="A45" t="s">
        <v>42</v>
      </c>
      <c r="B45" t="s">
        <v>43</v>
      </c>
      <c r="C45" t="s">
        <v>92</v>
      </c>
      <c r="D45" t="s">
        <v>322</v>
      </c>
      <c r="E45">
        <v>37127</v>
      </c>
      <c r="F45" s="15">
        <v>47414</v>
      </c>
      <c r="G45" s="16">
        <v>1701</v>
      </c>
      <c r="H45">
        <v>4</v>
      </c>
      <c r="I45">
        <v>1</v>
      </c>
      <c r="J45">
        <v>2</v>
      </c>
      <c r="K45">
        <v>1</v>
      </c>
      <c r="L45" s="17" t="s">
        <v>53</v>
      </c>
      <c r="M45" t="s">
        <v>367</v>
      </c>
      <c r="N45" t="s">
        <v>98</v>
      </c>
      <c r="O45" s="18">
        <v>2</v>
      </c>
      <c r="P45" s="18"/>
      <c r="Q45" s="18"/>
      <c r="R45" s="18"/>
      <c r="S45" s="18" t="s">
        <v>99</v>
      </c>
      <c r="T45" s="18" t="s">
        <v>100</v>
      </c>
      <c r="U45" s="18"/>
      <c r="V45" s="18"/>
      <c r="W45" s="18"/>
      <c r="X45" s="18">
        <v>2</v>
      </c>
      <c r="Y45" s="18">
        <v>6</v>
      </c>
      <c r="Z45" s="18">
        <v>4</v>
      </c>
      <c r="AA45" s="18"/>
      <c r="AB45" s="18"/>
      <c r="AC45" s="18">
        <v>6</v>
      </c>
      <c r="AD45" s="18">
        <v>6</v>
      </c>
      <c r="AE45" s="18"/>
      <c r="AF45" s="18">
        <v>6</v>
      </c>
      <c r="AG45" t="s">
        <v>429</v>
      </c>
      <c r="AJ45" s="14"/>
    </row>
    <row r="46" spans="1:36" x14ac:dyDescent="0.35">
      <c r="A46" t="s">
        <v>42</v>
      </c>
      <c r="B46" t="s">
        <v>43</v>
      </c>
      <c r="C46" t="s">
        <v>92</v>
      </c>
      <c r="D46" t="s">
        <v>320</v>
      </c>
      <c r="E46">
        <v>37127</v>
      </c>
      <c r="F46" s="15">
        <v>47414</v>
      </c>
      <c r="G46" s="16">
        <v>1701</v>
      </c>
      <c r="H46">
        <v>4</v>
      </c>
      <c r="I46">
        <v>1</v>
      </c>
      <c r="J46">
        <v>2</v>
      </c>
      <c r="K46">
        <v>1</v>
      </c>
      <c r="L46" s="17" t="s">
        <v>53</v>
      </c>
      <c r="M46" t="s">
        <v>367</v>
      </c>
      <c r="N46" t="s">
        <v>98</v>
      </c>
      <c r="O46" s="18">
        <v>2</v>
      </c>
      <c r="P46" s="18"/>
      <c r="Q46" s="18"/>
      <c r="R46" s="18"/>
      <c r="S46" s="18" t="s">
        <v>99</v>
      </c>
      <c r="T46" s="18" t="s">
        <v>100</v>
      </c>
      <c r="U46" s="18"/>
      <c r="V46" s="18"/>
      <c r="W46" s="18"/>
      <c r="X46" s="18">
        <v>2</v>
      </c>
      <c r="Y46" s="18">
        <v>6</v>
      </c>
      <c r="Z46" s="18">
        <v>4</v>
      </c>
      <c r="AA46" s="18"/>
      <c r="AB46" s="18"/>
      <c r="AC46" s="18">
        <v>6</v>
      </c>
      <c r="AD46" s="18">
        <v>6</v>
      </c>
      <c r="AE46" s="18"/>
      <c r="AF46" s="18">
        <v>6</v>
      </c>
      <c r="AG46" t="s">
        <v>429</v>
      </c>
      <c r="AJ46" s="14"/>
    </row>
    <row r="47" spans="1:36" x14ac:dyDescent="0.35">
      <c r="A47" t="s">
        <v>42</v>
      </c>
      <c r="B47" t="s">
        <v>43</v>
      </c>
      <c r="C47" t="s">
        <v>92</v>
      </c>
      <c r="D47" t="s">
        <v>321</v>
      </c>
      <c r="E47">
        <v>37127</v>
      </c>
      <c r="F47" s="15">
        <v>47414</v>
      </c>
      <c r="G47" s="16">
        <v>1701</v>
      </c>
      <c r="H47">
        <v>4</v>
      </c>
      <c r="I47">
        <v>1</v>
      </c>
      <c r="J47">
        <v>2</v>
      </c>
      <c r="K47">
        <v>1</v>
      </c>
      <c r="L47" s="17" t="s">
        <v>53</v>
      </c>
      <c r="M47" t="s">
        <v>367</v>
      </c>
      <c r="N47" t="s">
        <v>98</v>
      </c>
      <c r="O47" s="18">
        <v>2</v>
      </c>
      <c r="P47" s="18"/>
      <c r="Q47" s="18"/>
      <c r="R47" s="18"/>
      <c r="S47" s="18" t="s">
        <v>99</v>
      </c>
      <c r="T47" s="18" t="s">
        <v>100</v>
      </c>
      <c r="U47" s="18"/>
      <c r="V47" s="18"/>
      <c r="W47" s="18"/>
      <c r="X47" s="18">
        <v>2</v>
      </c>
      <c r="Y47" s="18">
        <v>6</v>
      </c>
      <c r="Z47" s="18">
        <v>4</v>
      </c>
      <c r="AA47" s="18"/>
      <c r="AB47" s="18"/>
      <c r="AC47" s="18">
        <v>6</v>
      </c>
      <c r="AD47" s="18">
        <v>6</v>
      </c>
      <c r="AE47" s="18"/>
      <c r="AF47" s="18">
        <v>6</v>
      </c>
      <c r="AG47" t="s">
        <v>429</v>
      </c>
      <c r="AJ47" s="14"/>
    </row>
    <row r="48" spans="1:36" x14ac:dyDescent="0.35">
      <c r="A48" t="s">
        <v>42</v>
      </c>
      <c r="B48" t="s">
        <v>43</v>
      </c>
      <c r="C48" t="s">
        <v>244</v>
      </c>
      <c r="D48" t="s">
        <v>288</v>
      </c>
      <c r="E48">
        <v>50837</v>
      </c>
      <c r="F48" s="15">
        <v>47205</v>
      </c>
      <c r="G48" s="16">
        <v>1492</v>
      </c>
      <c r="H48">
        <v>4</v>
      </c>
      <c r="I48">
        <v>1</v>
      </c>
      <c r="J48">
        <v>4</v>
      </c>
      <c r="K48">
        <v>1</v>
      </c>
      <c r="L48" s="17" t="s">
        <v>246</v>
      </c>
      <c r="M48" t="s">
        <v>50</v>
      </c>
      <c r="N48" t="s">
        <v>247</v>
      </c>
      <c r="AG48" t="s">
        <v>50</v>
      </c>
      <c r="AJ48" s="14"/>
    </row>
    <row r="49" spans="1:36" x14ac:dyDescent="0.35">
      <c r="A49" t="s">
        <v>42</v>
      </c>
      <c r="B49" t="s">
        <v>43</v>
      </c>
      <c r="C49" t="s">
        <v>92</v>
      </c>
      <c r="D49" t="s">
        <v>317</v>
      </c>
      <c r="E49">
        <v>46837</v>
      </c>
      <c r="F49" s="15">
        <v>46330</v>
      </c>
      <c r="G49" s="16">
        <v>617</v>
      </c>
      <c r="H49">
        <v>4</v>
      </c>
      <c r="I49">
        <v>1</v>
      </c>
      <c r="J49">
        <v>3</v>
      </c>
      <c r="K49">
        <v>1</v>
      </c>
      <c r="L49" s="17" t="s">
        <v>105</v>
      </c>
      <c r="M49" t="s">
        <v>367</v>
      </c>
      <c r="N49" t="s">
        <v>106</v>
      </c>
      <c r="O49" s="18">
        <v>3</v>
      </c>
      <c r="P49" s="18"/>
      <c r="Q49" s="18"/>
      <c r="R49" s="18"/>
      <c r="S49" s="18"/>
      <c r="T49" s="18">
        <v>1</v>
      </c>
      <c r="U49" s="18"/>
      <c r="V49" s="18"/>
      <c r="W49" s="18"/>
      <c r="X49">
        <v>6</v>
      </c>
      <c r="Y49">
        <v>6</v>
      </c>
      <c r="Z49" s="18">
        <v>5</v>
      </c>
      <c r="AA49" s="18"/>
      <c r="AB49" s="18"/>
      <c r="AC49" s="18">
        <v>5</v>
      </c>
      <c r="AD49">
        <v>6</v>
      </c>
      <c r="AE49" s="18"/>
      <c r="AF49">
        <v>6</v>
      </c>
      <c r="AG49" t="s">
        <v>429</v>
      </c>
      <c r="AJ49" s="14"/>
    </row>
    <row r="50" spans="1:36" x14ac:dyDescent="0.35">
      <c r="A50" t="s">
        <v>42</v>
      </c>
      <c r="B50" t="s">
        <v>43</v>
      </c>
      <c r="C50" t="s">
        <v>92</v>
      </c>
      <c r="D50" t="s">
        <v>318</v>
      </c>
      <c r="E50">
        <v>46837</v>
      </c>
      <c r="F50" s="15">
        <v>46330</v>
      </c>
      <c r="G50" s="16">
        <v>617</v>
      </c>
      <c r="H50">
        <v>4</v>
      </c>
      <c r="I50">
        <v>1</v>
      </c>
      <c r="J50">
        <v>3</v>
      </c>
      <c r="K50">
        <v>1</v>
      </c>
      <c r="L50" s="17" t="s">
        <v>105</v>
      </c>
      <c r="M50" t="s">
        <v>367</v>
      </c>
      <c r="N50" t="s">
        <v>106</v>
      </c>
      <c r="O50" s="18">
        <v>3</v>
      </c>
      <c r="P50" s="18"/>
      <c r="Q50" s="18"/>
      <c r="R50" s="18"/>
      <c r="S50" s="18"/>
      <c r="T50" s="18">
        <v>1</v>
      </c>
      <c r="U50" s="18"/>
      <c r="V50" s="18"/>
      <c r="W50" s="18"/>
      <c r="X50">
        <v>6</v>
      </c>
      <c r="Y50">
        <v>6</v>
      </c>
      <c r="Z50" s="18">
        <v>5</v>
      </c>
      <c r="AA50" s="18"/>
      <c r="AB50" s="18"/>
      <c r="AC50" s="18">
        <v>5</v>
      </c>
      <c r="AD50">
        <v>6</v>
      </c>
      <c r="AE50" s="18"/>
      <c r="AF50">
        <v>6</v>
      </c>
      <c r="AG50" t="s">
        <v>429</v>
      </c>
      <c r="AJ50" s="14"/>
    </row>
    <row r="51" spans="1:36" x14ac:dyDescent="0.35">
      <c r="A51" t="s">
        <v>42</v>
      </c>
      <c r="B51" t="s">
        <v>43</v>
      </c>
      <c r="C51" t="s">
        <v>92</v>
      </c>
      <c r="D51" t="s">
        <v>319</v>
      </c>
      <c r="E51">
        <v>46837</v>
      </c>
      <c r="F51" s="15">
        <v>46330</v>
      </c>
      <c r="G51" s="16">
        <v>617</v>
      </c>
      <c r="H51">
        <v>4</v>
      </c>
      <c r="I51">
        <v>1</v>
      </c>
      <c r="J51">
        <v>3</v>
      </c>
      <c r="K51">
        <v>1</v>
      </c>
      <c r="L51" s="17" t="s">
        <v>105</v>
      </c>
      <c r="M51" t="s">
        <v>367</v>
      </c>
      <c r="N51" t="s">
        <v>106</v>
      </c>
      <c r="O51" s="18">
        <v>3</v>
      </c>
      <c r="P51" s="18"/>
      <c r="Q51" s="18"/>
      <c r="R51" s="18"/>
      <c r="S51" s="18"/>
      <c r="T51" s="18">
        <v>1</v>
      </c>
      <c r="U51" s="18"/>
      <c r="V51" s="18"/>
      <c r="W51" s="18"/>
      <c r="X51">
        <v>6</v>
      </c>
      <c r="Y51">
        <v>6</v>
      </c>
      <c r="Z51" s="18">
        <v>5</v>
      </c>
      <c r="AA51" s="18"/>
      <c r="AB51" s="18"/>
      <c r="AC51" s="18">
        <v>5</v>
      </c>
      <c r="AD51">
        <v>6</v>
      </c>
      <c r="AE51" s="18"/>
      <c r="AF51">
        <v>6</v>
      </c>
      <c r="AG51" t="s">
        <v>429</v>
      </c>
      <c r="AJ51" s="14"/>
    </row>
    <row r="52" spans="1:36" x14ac:dyDescent="0.35">
      <c r="A52" t="s">
        <v>74</v>
      </c>
      <c r="B52">
        <v>34569</v>
      </c>
      <c r="C52" t="s">
        <v>83</v>
      </c>
      <c r="D52" t="s">
        <v>213</v>
      </c>
      <c r="E52">
        <v>34569</v>
      </c>
      <c r="F52" s="15">
        <v>46835</v>
      </c>
      <c r="G52" s="16">
        <v>1122</v>
      </c>
      <c r="H52">
        <v>4</v>
      </c>
      <c r="I52">
        <v>1</v>
      </c>
      <c r="J52">
        <v>4</v>
      </c>
      <c r="K52">
        <v>2</v>
      </c>
      <c r="L52" s="17" t="s">
        <v>117</v>
      </c>
      <c r="M52" t="s">
        <v>125</v>
      </c>
      <c r="N52" t="s">
        <v>118</v>
      </c>
      <c r="O52" s="18">
        <v>3</v>
      </c>
      <c r="P52" s="18"/>
      <c r="Q52" s="18"/>
      <c r="R52" s="18"/>
      <c r="S52" s="18"/>
      <c r="T52" s="18"/>
      <c r="U52" s="18"/>
      <c r="V52" s="18"/>
      <c r="W52" s="18"/>
      <c r="X52" s="18">
        <v>4</v>
      </c>
      <c r="Y52">
        <v>6</v>
      </c>
      <c r="Z52" s="18">
        <v>4</v>
      </c>
      <c r="AA52" s="18"/>
      <c r="AB52" s="18"/>
      <c r="AC52" s="18"/>
      <c r="AD52" s="18"/>
      <c r="AE52" s="18"/>
      <c r="AF52" s="18"/>
      <c r="AG52" t="s">
        <v>50</v>
      </c>
      <c r="AJ52" s="14"/>
    </row>
    <row r="53" spans="1:36" x14ac:dyDescent="0.35">
      <c r="A53" t="s">
        <v>74</v>
      </c>
      <c r="B53" t="s">
        <v>51</v>
      </c>
      <c r="C53" t="s">
        <v>83</v>
      </c>
      <c r="D53" t="s">
        <v>214</v>
      </c>
      <c r="E53">
        <v>34569</v>
      </c>
      <c r="F53" s="15">
        <v>46835</v>
      </c>
      <c r="G53" s="16">
        <v>1122</v>
      </c>
      <c r="H53">
        <v>4</v>
      </c>
      <c r="I53">
        <v>1</v>
      </c>
      <c r="J53">
        <v>4</v>
      </c>
      <c r="K53">
        <v>2</v>
      </c>
      <c r="L53" s="17" t="s">
        <v>117</v>
      </c>
      <c r="M53" t="s">
        <v>125</v>
      </c>
      <c r="N53" t="s">
        <v>118</v>
      </c>
      <c r="O53" s="18">
        <v>3</v>
      </c>
      <c r="P53" s="18"/>
      <c r="Q53" s="18"/>
      <c r="R53" s="18"/>
      <c r="S53" s="18"/>
      <c r="T53" s="18"/>
      <c r="U53" s="18"/>
      <c r="V53" s="18"/>
      <c r="W53" s="18"/>
      <c r="X53" s="18">
        <v>4</v>
      </c>
      <c r="Y53">
        <v>6</v>
      </c>
      <c r="Z53" s="18">
        <v>4</v>
      </c>
      <c r="AA53" s="18"/>
      <c r="AB53" s="18"/>
      <c r="AC53" s="18"/>
      <c r="AD53" s="18"/>
      <c r="AE53" s="18"/>
      <c r="AF53" s="18"/>
      <c r="AG53" t="s">
        <v>50</v>
      </c>
      <c r="AJ53" s="14"/>
    </row>
    <row r="54" spans="1:36" x14ac:dyDescent="0.35">
      <c r="A54" t="s">
        <v>74</v>
      </c>
      <c r="B54" t="s">
        <v>51</v>
      </c>
      <c r="C54" t="s">
        <v>83</v>
      </c>
      <c r="D54" t="s">
        <v>215</v>
      </c>
      <c r="E54">
        <v>34569</v>
      </c>
      <c r="F54" s="15">
        <v>46835</v>
      </c>
      <c r="G54" s="16">
        <v>1122</v>
      </c>
      <c r="H54">
        <v>4</v>
      </c>
      <c r="I54">
        <v>1</v>
      </c>
      <c r="J54">
        <v>4</v>
      </c>
      <c r="K54">
        <v>2</v>
      </c>
      <c r="L54" s="17" t="s">
        <v>117</v>
      </c>
      <c r="M54" t="s">
        <v>125</v>
      </c>
      <c r="N54" t="s">
        <v>118</v>
      </c>
      <c r="O54" s="18">
        <v>3</v>
      </c>
      <c r="P54" s="18"/>
      <c r="Q54" s="18"/>
      <c r="R54" s="18"/>
      <c r="S54" s="18"/>
      <c r="T54" s="18"/>
      <c r="U54" s="18"/>
      <c r="V54" s="18"/>
      <c r="W54" s="18"/>
      <c r="X54" s="18">
        <v>4</v>
      </c>
      <c r="Y54">
        <v>6</v>
      </c>
      <c r="Z54" s="18">
        <v>4</v>
      </c>
      <c r="AA54" s="18"/>
      <c r="AB54" s="18"/>
      <c r="AC54" s="18"/>
      <c r="AD54" s="18"/>
      <c r="AE54" s="18"/>
      <c r="AF54" s="18"/>
      <c r="AG54" t="s">
        <v>50</v>
      </c>
      <c r="AJ54" s="14"/>
    </row>
    <row r="55" spans="1:36" x14ac:dyDescent="0.35">
      <c r="A55" t="s">
        <v>74</v>
      </c>
      <c r="B55" t="s">
        <v>51</v>
      </c>
      <c r="C55" t="s">
        <v>83</v>
      </c>
      <c r="D55" t="s">
        <v>216</v>
      </c>
      <c r="E55">
        <v>34569</v>
      </c>
      <c r="F55" s="15">
        <v>46835</v>
      </c>
      <c r="G55" s="16">
        <v>1122</v>
      </c>
      <c r="H55">
        <v>4</v>
      </c>
      <c r="I55">
        <v>1</v>
      </c>
      <c r="J55">
        <v>4</v>
      </c>
      <c r="K55">
        <v>2</v>
      </c>
      <c r="L55" s="17" t="s">
        <v>117</v>
      </c>
      <c r="M55" t="s">
        <v>125</v>
      </c>
      <c r="N55" t="s">
        <v>118</v>
      </c>
      <c r="O55" s="18">
        <v>3</v>
      </c>
      <c r="P55" s="18"/>
      <c r="Q55" s="18"/>
      <c r="R55" s="18"/>
      <c r="S55" s="18"/>
      <c r="T55" s="18"/>
      <c r="U55" s="18"/>
      <c r="V55" s="18"/>
      <c r="W55" s="18"/>
      <c r="X55" s="18">
        <v>4</v>
      </c>
      <c r="Y55">
        <v>6</v>
      </c>
      <c r="Z55" s="18">
        <v>4</v>
      </c>
      <c r="AA55" s="18"/>
      <c r="AB55" s="18"/>
      <c r="AC55" s="18"/>
      <c r="AD55" s="18"/>
      <c r="AE55" s="18"/>
      <c r="AF55" s="18"/>
      <c r="AG55" t="s">
        <v>50</v>
      </c>
      <c r="AJ55" s="14"/>
    </row>
    <row r="56" spans="1:36" x14ac:dyDescent="0.35">
      <c r="A56" t="s">
        <v>74</v>
      </c>
      <c r="B56" t="s">
        <v>51</v>
      </c>
      <c r="C56" t="s">
        <v>83</v>
      </c>
      <c r="D56" t="s">
        <v>217</v>
      </c>
      <c r="E56">
        <v>34569</v>
      </c>
      <c r="F56" s="15">
        <v>46835</v>
      </c>
      <c r="G56" s="16">
        <v>1122</v>
      </c>
      <c r="H56">
        <v>4</v>
      </c>
      <c r="I56">
        <v>1</v>
      </c>
      <c r="J56">
        <v>4</v>
      </c>
      <c r="K56">
        <v>2</v>
      </c>
      <c r="L56" s="17" t="s">
        <v>117</v>
      </c>
      <c r="M56" t="s">
        <v>125</v>
      </c>
      <c r="N56" t="s">
        <v>118</v>
      </c>
      <c r="O56" s="18">
        <v>3</v>
      </c>
      <c r="P56" s="18"/>
      <c r="Q56" s="18"/>
      <c r="R56" s="18"/>
      <c r="S56" s="18"/>
      <c r="T56" s="18"/>
      <c r="U56" s="18"/>
      <c r="V56" s="18"/>
      <c r="W56" s="18"/>
      <c r="X56" s="18">
        <v>4</v>
      </c>
      <c r="Y56">
        <v>6</v>
      </c>
      <c r="Z56" s="18">
        <v>4</v>
      </c>
      <c r="AA56" s="18"/>
      <c r="AB56" s="18"/>
      <c r="AC56" s="18"/>
      <c r="AD56" s="18"/>
      <c r="AE56" s="18"/>
      <c r="AF56" s="18"/>
      <c r="AG56" t="s">
        <v>50</v>
      </c>
      <c r="AJ56" s="14"/>
    </row>
    <row r="57" spans="1:36" x14ac:dyDescent="0.35">
      <c r="A57" t="s">
        <v>42</v>
      </c>
      <c r="B57" t="s">
        <v>43</v>
      </c>
      <c r="C57" t="s">
        <v>68</v>
      </c>
      <c r="D57" t="s">
        <v>279</v>
      </c>
      <c r="E57">
        <v>41474</v>
      </c>
      <c r="F57" s="15">
        <v>46191</v>
      </c>
      <c r="G57" s="16">
        <v>478</v>
      </c>
      <c r="H57">
        <v>3</v>
      </c>
      <c r="I57">
        <v>1</v>
      </c>
      <c r="J57">
        <v>3</v>
      </c>
      <c r="K57">
        <v>1</v>
      </c>
      <c r="L57" s="17" t="s">
        <v>119</v>
      </c>
      <c r="M57" t="s">
        <v>125</v>
      </c>
      <c r="N57" t="s">
        <v>234</v>
      </c>
      <c r="O57" s="18">
        <v>3</v>
      </c>
      <c r="X57" s="18">
        <v>4</v>
      </c>
      <c r="Y57">
        <v>6</v>
      </c>
      <c r="Z57" s="18">
        <v>2</v>
      </c>
      <c r="AG57" t="s">
        <v>50</v>
      </c>
      <c r="AJ57" s="14"/>
    </row>
    <row r="58" spans="1:36" x14ac:dyDescent="0.35">
      <c r="A58" t="s">
        <v>42</v>
      </c>
      <c r="B58" t="s">
        <v>43</v>
      </c>
      <c r="C58" t="s">
        <v>108</v>
      </c>
      <c r="D58" t="s">
        <v>199</v>
      </c>
      <c r="E58">
        <v>41917</v>
      </c>
      <c r="F58" s="15">
        <v>47043</v>
      </c>
      <c r="G58" s="16">
        <v>1330</v>
      </c>
      <c r="H58">
        <v>2</v>
      </c>
      <c r="I58">
        <v>1</v>
      </c>
      <c r="J58">
        <v>3</v>
      </c>
      <c r="K58">
        <v>1</v>
      </c>
      <c r="L58" s="17" t="s">
        <v>107</v>
      </c>
      <c r="M58" t="s">
        <v>125</v>
      </c>
      <c r="N58" t="s">
        <v>109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>
        <v>6</v>
      </c>
      <c r="Z58" s="18">
        <v>4</v>
      </c>
      <c r="AA58" s="18"/>
      <c r="AB58" s="18"/>
      <c r="AC58" s="18"/>
      <c r="AD58">
        <v>6</v>
      </c>
      <c r="AE58" s="18"/>
      <c r="AF58" s="18"/>
      <c r="AG58" t="s">
        <v>50</v>
      </c>
      <c r="AJ58" s="14"/>
    </row>
    <row r="59" spans="1:36" x14ac:dyDescent="0.35">
      <c r="A59" t="s">
        <v>42</v>
      </c>
      <c r="B59" t="s">
        <v>43</v>
      </c>
      <c r="C59" t="s">
        <v>108</v>
      </c>
      <c r="D59" t="s">
        <v>200</v>
      </c>
      <c r="E59">
        <v>41917</v>
      </c>
      <c r="F59" s="15">
        <v>47043</v>
      </c>
      <c r="G59" s="16">
        <v>1330</v>
      </c>
      <c r="H59">
        <v>2</v>
      </c>
      <c r="I59">
        <v>1</v>
      </c>
      <c r="J59">
        <v>3</v>
      </c>
      <c r="K59">
        <v>1</v>
      </c>
      <c r="L59" s="17" t="s">
        <v>107</v>
      </c>
      <c r="M59" t="s">
        <v>125</v>
      </c>
      <c r="N59" t="s">
        <v>109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>
        <v>6</v>
      </c>
      <c r="Z59" s="18">
        <v>4</v>
      </c>
      <c r="AA59" s="18"/>
      <c r="AB59" s="18"/>
      <c r="AC59" s="18"/>
      <c r="AD59">
        <v>6</v>
      </c>
      <c r="AE59" s="18"/>
      <c r="AF59" s="18"/>
      <c r="AG59" t="s">
        <v>50</v>
      </c>
      <c r="AJ59" s="14"/>
    </row>
    <row r="60" spans="1:36" x14ac:dyDescent="0.35">
      <c r="A60" t="s">
        <v>42</v>
      </c>
      <c r="B60" t="s">
        <v>43</v>
      </c>
      <c r="C60" t="s">
        <v>108</v>
      </c>
      <c r="D60" t="s">
        <v>201</v>
      </c>
      <c r="E60">
        <v>41917</v>
      </c>
      <c r="F60" s="15">
        <v>47043</v>
      </c>
      <c r="G60" s="16">
        <v>1330</v>
      </c>
      <c r="H60">
        <v>2</v>
      </c>
      <c r="I60">
        <v>1</v>
      </c>
      <c r="J60">
        <v>3</v>
      </c>
      <c r="K60">
        <v>1</v>
      </c>
      <c r="L60" s="17" t="s">
        <v>107</v>
      </c>
      <c r="M60" t="s">
        <v>125</v>
      </c>
      <c r="N60" t="s">
        <v>109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>
        <v>6</v>
      </c>
      <c r="Z60" s="18">
        <v>4</v>
      </c>
      <c r="AA60" s="18"/>
      <c r="AB60" s="18"/>
      <c r="AC60" s="18"/>
      <c r="AD60">
        <v>6</v>
      </c>
      <c r="AE60" s="18"/>
      <c r="AF60" s="18"/>
      <c r="AG60" t="s">
        <v>50</v>
      </c>
      <c r="AJ60" s="14"/>
    </row>
    <row r="61" spans="1:36" x14ac:dyDescent="0.35">
      <c r="A61" t="s">
        <v>74</v>
      </c>
      <c r="B61" t="s">
        <v>51</v>
      </c>
      <c r="C61" t="s">
        <v>83</v>
      </c>
      <c r="D61" t="s">
        <v>218</v>
      </c>
      <c r="E61">
        <v>34568</v>
      </c>
      <c r="F61" s="15">
        <v>46835</v>
      </c>
      <c r="G61" s="16">
        <v>1122</v>
      </c>
      <c r="H61">
        <v>3</v>
      </c>
      <c r="I61">
        <v>1</v>
      </c>
      <c r="J61">
        <v>3</v>
      </c>
      <c r="K61">
        <v>1</v>
      </c>
      <c r="L61" s="17" t="s">
        <v>119</v>
      </c>
      <c r="M61" t="s">
        <v>125</v>
      </c>
      <c r="N61" t="s">
        <v>120</v>
      </c>
      <c r="O61">
        <v>4</v>
      </c>
      <c r="P61" s="18"/>
      <c r="Q61" s="18"/>
      <c r="R61" s="18"/>
      <c r="S61" s="18"/>
      <c r="T61" s="18"/>
      <c r="U61" s="18"/>
      <c r="V61" s="18"/>
      <c r="W61" s="18"/>
      <c r="X61" s="18">
        <v>3</v>
      </c>
      <c r="Y61">
        <v>6</v>
      </c>
      <c r="Z61">
        <v>4</v>
      </c>
      <c r="AA61" s="18"/>
      <c r="AB61" s="18"/>
      <c r="AC61" s="18"/>
      <c r="AD61" s="18"/>
      <c r="AE61" s="18"/>
      <c r="AF61" s="18"/>
      <c r="AG61" t="s">
        <v>50</v>
      </c>
      <c r="AJ61" s="14"/>
    </row>
    <row r="62" spans="1:36" x14ac:dyDescent="0.35">
      <c r="A62" t="s">
        <v>74</v>
      </c>
      <c r="B62" t="s">
        <v>51</v>
      </c>
      <c r="C62" t="s">
        <v>83</v>
      </c>
      <c r="D62" t="s">
        <v>219</v>
      </c>
      <c r="E62">
        <v>34568</v>
      </c>
      <c r="F62" s="15">
        <v>46835</v>
      </c>
      <c r="G62" s="16">
        <v>1122</v>
      </c>
      <c r="H62">
        <v>3</v>
      </c>
      <c r="I62">
        <v>1</v>
      </c>
      <c r="J62">
        <v>3</v>
      </c>
      <c r="K62">
        <v>1</v>
      </c>
      <c r="L62" s="17" t="s">
        <v>119</v>
      </c>
      <c r="M62" t="s">
        <v>125</v>
      </c>
      <c r="N62" t="s">
        <v>120</v>
      </c>
      <c r="O62">
        <v>4</v>
      </c>
      <c r="P62" s="18"/>
      <c r="Q62" s="18"/>
      <c r="R62" s="18"/>
      <c r="S62" s="18"/>
      <c r="T62" s="18"/>
      <c r="U62" s="18"/>
      <c r="V62" s="18"/>
      <c r="W62" s="18"/>
      <c r="X62" s="18">
        <v>3</v>
      </c>
      <c r="Y62">
        <v>6</v>
      </c>
      <c r="Z62">
        <v>4</v>
      </c>
      <c r="AA62" s="18"/>
      <c r="AB62" s="18"/>
      <c r="AC62" s="18"/>
      <c r="AD62" s="18"/>
      <c r="AE62" s="18"/>
      <c r="AF62" s="18"/>
      <c r="AG62" t="s">
        <v>50</v>
      </c>
      <c r="AJ62" s="14"/>
    </row>
    <row r="63" spans="1:36" x14ac:dyDescent="0.35">
      <c r="A63" t="s">
        <v>74</v>
      </c>
      <c r="B63" t="s">
        <v>51</v>
      </c>
      <c r="C63" t="s">
        <v>83</v>
      </c>
      <c r="D63" t="s">
        <v>220</v>
      </c>
      <c r="E63">
        <v>34568</v>
      </c>
      <c r="F63" s="15">
        <v>46835</v>
      </c>
      <c r="G63" s="16">
        <v>1122</v>
      </c>
      <c r="H63">
        <v>3</v>
      </c>
      <c r="I63">
        <v>1</v>
      </c>
      <c r="J63">
        <v>3</v>
      </c>
      <c r="K63">
        <v>1</v>
      </c>
      <c r="L63" s="17" t="s">
        <v>119</v>
      </c>
      <c r="M63" t="s">
        <v>125</v>
      </c>
      <c r="N63" t="s">
        <v>120</v>
      </c>
      <c r="O63">
        <v>4</v>
      </c>
      <c r="P63" s="18"/>
      <c r="Q63" s="18"/>
      <c r="R63" s="18"/>
      <c r="S63" s="18"/>
      <c r="T63" s="18"/>
      <c r="U63" s="18"/>
      <c r="V63" s="18"/>
      <c r="W63" s="18"/>
      <c r="X63" s="18">
        <v>3</v>
      </c>
      <c r="Y63">
        <v>6</v>
      </c>
      <c r="Z63">
        <v>4</v>
      </c>
      <c r="AA63" s="18"/>
      <c r="AB63" s="18"/>
      <c r="AC63" s="18"/>
      <c r="AD63" s="18"/>
      <c r="AE63" s="18"/>
      <c r="AF63" s="18"/>
      <c r="AG63" t="s">
        <v>50</v>
      </c>
      <c r="AJ63" s="14"/>
    </row>
    <row r="64" spans="1:36" x14ac:dyDescent="0.35">
      <c r="A64" t="s">
        <v>74</v>
      </c>
      <c r="B64" t="s">
        <v>51</v>
      </c>
      <c r="C64" t="s">
        <v>83</v>
      </c>
      <c r="D64" t="s">
        <v>221</v>
      </c>
      <c r="E64">
        <v>34568</v>
      </c>
      <c r="F64" s="15">
        <v>46835</v>
      </c>
      <c r="G64" s="16">
        <v>1122</v>
      </c>
      <c r="H64">
        <v>3</v>
      </c>
      <c r="I64">
        <v>1</v>
      </c>
      <c r="J64">
        <v>3</v>
      </c>
      <c r="K64">
        <v>1</v>
      </c>
      <c r="L64" s="17" t="s">
        <v>119</v>
      </c>
      <c r="M64" t="s">
        <v>125</v>
      </c>
      <c r="N64" t="s">
        <v>120</v>
      </c>
      <c r="O64">
        <v>4</v>
      </c>
      <c r="P64" s="18"/>
      <c r="Q64" s="18"/>
      <c r="R64" s="18"/>
      <c r="S64" s="18"/>
      <c r="T64" s="18"/>
      <c r="U64" s="18"/>
      <c r="V64" s="18"/>
      <c r="W64" s="18"/>
      <c r="X64" s="18">
        <v>3</v>
      </c>
      <c r="Y64">
        <v>6</v>
      </c>
      <c r="Z64">
        <v>4</v>
      </c>
      <c r="AA64" s="18"/>
      <c r="AB64" s="18"/>
      <c r="AC64" s="18"/>
      <c r="AD64" s="18"/>
      <c r="AE64" s="18"/>
      <c r="AF64" s="18"/>
      <c r="AG64" t="s">
        <v>50</v>
      </c>
      <c r="AJ64" s="14"/>
    </row>
    <row r="65" spans="1:36" x14ac:dyDescent="0.35">
      <c r="A65" t="s">
        <v>74</v>
      </c>
      <c r="B65" t="s">
        <v>51</v>
      </c>
      <c r="C65" t="s">
        <v>83</v>
      </c>
      <c r="D65" t="s">
        <v>222</v>
      </c>
      <c r="E65">
        <v>34568</v>
      </c>
      <c r="F65" s="15">
        <v>46835</v>
      </c>
      <c r="G65" s="16">
        <v>1122</v>
      </c>
      <c r="H65">
        <v>3</v>
      </c>
      <c r="I65">
        <v>1</v>
      </c>
      <c r="J65">
        <v>3</v>
      </c>
      <c r="K65">
        <v>1</v>
      </c>
      <c r="L65" s="17" t="s">
        <v>119</v>
      </c>
      <c r="M65" t="s">
        <v>125</v>
      </c>
      <c r="N65" t="s">
        <v>120</v>
      </c>
      <c r="O65">
        <v>4</v>
      </c>
      <c r="P65" s="18"/>
      <c r="Q65" s="18"/>
      <c r="R65" s="18"/>
      <c r="S65" s="18"/>
      <c r="T65" s="18"/>
      <c r="U65" s="18"/>
      <c r="V65" s="18"/>
      <c r="W65" s="18"/>
      <c r="X65" s="18">
        <v>3</v>
      </c>
      <c r="Y65">
        <v>6</v>
      </c>
      <c r="Z65">
        <v>4</v>
      </c>
      <c r="AA65" s="18"/>
      <c r="AB65" s="18"/>
      <c r="AC65" s="18"/>
      <c r="AD65" s="18"/>
      <c r="AE65" s="18"/>
      <c r="AF65" s="18"/>
      <c r="AG65" t="s">
        <v>50</v>
      </c>
      <c r="AJ65" s="14"/>
    </row>
    <row r="66" spans="1:36" x14ac:dyDescent="0.35">
      <c r="A66" t="s">
        <v>74</v>
      </c>
      <c r="B66" t="s">
        <v>43</v>
      </c>
      <c r="C66" t="s">
        <v>75</v>
      </c>
      <c r="D66" t="s">
        <v>173</v>
      </c>
      <c r="E66">
        <v>3185</v>
      </c>
      <c r="F66" s="15">
        <v>47322</v>
      </c>
      <c r="G66" s="16">
        <v>1609</v>
      </c>
      <c r="H66">
        <v>4</v>
      </c>
      <c r="I66">
        <v>1</v>
      </c>
      <c r="J66">
        <v>2</v>
      </c>
      <c r="K66">
        <v>2</v>
      </c>
      <c r="L66" s="17" t="s">
        <v>79</v>
      </c>
      <c r="M66" t="s">
        <v>125</v>
      </c>
      <c r="N66" t="s">
        <v>278</v>
      </c>
      <c r="Y66">
        <v>6</v>
      </c>
      <c r="Z66">
        <v>4</v>
      </c>
      <c r="AA66">
        <v>6</v>
      </c>
      <c r="AG66" t="s">
        <v>429</v>
      </c>
      <c r="AJ66" s="14"/>
    </row>
    <row r="67" spans="1:36" x14ac:dyDescent="0.35">
      <c r="A67" t="s">
        <v>74</v>
      </c>
      <c r="B67" t="s">
        <v>43</v>
      </c>
      <c r="C67" t="s">
        <v>75</v>
      </c>
      <c r="D67" t="s">
        <v>174</v>
      </c>
      <c r="E67">
        <v>3185</v>
      </c>
      <c r="F67" s="15">
        <v>47322</v>
      </c>
      <c r="G67" s="16">
        <v>1609</v>
      </c>
      <c r="H67">
        <v>4</v>
      </c>
      <c r="I67">
        <v>1</v>
      </c>
      <c r="J67">
        <v>2</v>
      </c>
      <c r="K67">
        <v>2</v>
      </c>
      <c r="L67" s="17" t="s">
        <v>79</v>
      </c>
      <c r="M67" t="s">
        <v>125</v>
      </c>
      <c r="N67" t="s">
        <v>278</v>
      </c>
      <c r="Y67">
        <v>6</v>
      </c>
      <c r="Z67">
        <v>4</v>
      </c>
      <c r="AA67">
        <v>6</v>
      </c>
      <c r="AG67" t="s">
        <v>429</v>
      </c>
      <c r="AJ67" s="14"/>
    </row>
    <row r="68" spans="1:36" x14ac:dyDescent="0.35">
      <c r="A68" t="s">
        <v>74</v>
      </c>
      <c r="B68" t="s">
        <v>43</v>
      </c>
      <c r="C68" t="s">
        <v>75</v>
      </c>
      <c r="D68" t="s">
        <v>175</v>
      </c>
      <c r="E68">
        <v>3185</v>
      </c>
      <c r="F68" s="15">
        <v>47322</v>
      </c>
      <c r="G68" s="16">
        <v>1609</v>
      </c>
      <c r="H68">
        <v>4</v>
      </c>
      <c r="I68">
        <v>1</v>
      </c>
      <c r="J68">
        <v>2</v>
      </c>
      <c r="K68">
        <v>2</v>
      </c>
      <c r="L68" s="17" t="s">
        <v>79</v>
      </c>
      <c r="M68" t="s">
        <v>125</v>
      </c>
      <c r="N68" t="s">
        <v>278</v>
      </c>
      <c r="Y68">
        <v>6</v>
      </c>
      <c r="Z68">
        <v>4</v>
      </c>
      <c r="AA68">
        <v>6</v>
      </c>
      <c r="AG68" t="s">
        <v>429</v>
      </c>
      <c r="AJ68" s="14"/>
    </row>
    <row r="69" spans="1:36" x14ac:dyDescent="0.35">
      <c r="A69" t="s">
        <v>74</v>
      </c>
      <c r="B69" t="s">
        <v>43</v>
      </c>
      <c r="C69" t="s">
        <v>75</v>
      </c>
      <c r="D69" t="s">
        <v>176</v>
      </c>
      <c r="E69">
        <v>3185</v>
      </c>
      <c r="F69" s="15">
        <v>47322</v>
      </c>
      <c r="G69" s="16">
        <v>1609</v>
      </c>
      <c r="H69">
        <v>4</v>
      </c>
      <c r="I69">
        <v>1</v>
      </c>
      <c r="J69">
        <v>2</v>
      </c>
      <c r="K69">
        <v>2</v>
      </c>
      <c r="L69" s="17" t="s">
        <v>79</v>
      </c>
      <c r="M69" t="s">
        <v>125</v>
      </c>
      <c r="N69" t="s">
        <v>278</v>
      </c>
      <c r="Y69">
        <v>6</v>
      </c>
      <c r="Z69">
        <v>4</v>
      </c>
      <c r="AA69">
        <v>6</v>
      </c>
      <c r="AG69" t="s">
        <v>429</v>
      </c>
      <c r="AJ69" s="14"/>
    </row>
    <row r="70" spans="1:36" x14ac:dyDescent="0.35">
      <c r="A70" t="s">
        <v>74</v>
      </c>
      <c r="B70" t="s">
        <v>43</v>
      </c>
      <c r="C70" t="s">
        <v>75</v>
      </c>
      <c r="D70" t="s">
        <v>161</v>
      </c>
      <c r="E70">
        <v>1171</v>
      </c>
      <c r="F70" s="15">
        <v>47322</v>
      </c>
      <c r="G70" s="16">
        <v>1609</v>
      </c>
      <c r="H70">
        <v>4</v>
      </c>
      <c r="I70">
        <v>1</v>
      </c>
      <c r="J70">
        <v>2</v>
      </c>
      <c r="K70">
        <v>4</v>
      </c>
      <c r="L70" s="17" t="s">
        <v>78</v>
      </c>
      <c r="M70" t="s">
        <v>125</v>
      </c>
      <c r="N70" t="s">
        <v>277</v>
      </c>
      <c r="Y70">
        <v>6</v>
      </c>
      <c r="Z70">
        <v>4</v>
      </c>
      <c r="AA70">
        <v>6</v>
      </c>
      <c r="AG70" t="s">
        <v>50</v>
      </c>
      <c r="AJ70" s="14"/>
    </row>
    <row r="71" spans="1:36" x14ac:dyDescent="0.35">
      <c r="A71" t="s">
        <v>74</v>
      </c>
      <c r="B71" t="s">
        <v>43</v>
      </c>
      <c r="C71" t="s">
        <v>75</v>
      </c>
      <c r="D71" t="s">
        <v>162</v>
      </c>
      <c r="E71">
        <v>1171</v>
      </c>
      <c r="F71" s="15">
        <v>47322</v>
      </c>
      <c r="G71" s="16">
        <v>1609</v>
      </c>
      <c r="H71">
        <v>4</v>
      </c>
      <c r="I71">
        <v>1</v>
      </c>
      <c r="J71">
        <v>2</v>
      </c>
      <c r="K71">
        <v>4</v>
      </c>
      <c r="L71" s="17" t="s">
        <v>78</v>
      </c>
      <c r="M71" t="s">
        <v>125</v>
      </c>
      <c r="N71" t="s">
        <v>277</v>
      </c>
      <c r="Y71">
        <v>6</v>
      </c>
      <c r="Z71">
        <v>4</v>
      </c>
      <c r="AA71">
        <v>6</v>
      </c>
      <c r="AG71" t="s">
        <v>50</v>
      </c>
      <c r="AJ71" s="14"/>
    </row>
    <row r="72" spans="1:36" x14ac:dyDescent="0.35">
      <c r="A72" t="s">
        <v>74</v>
      </c>
      <c r="B72" t="s">
        <v>43</v>
      </c>
      <c r="C72" t="s">
        <v>75</v>
      </c>
      <c r="D72" t="s">
        <v>163</v>
      </c>
      <c r="E72">
        <v>1171</v>
      </c>
      <c r="F72" s="15">
        <v>47322</v>
      </c>
      <c r="G72" s="16">
        <v>1609</v>
      </c>
      <c r="H72">
        <v>4</v>
      </c>
      <c r="I72">
        <v>1</v>
      </c>
      <c r="J72">
        <v>2</v>
      </c>
      <c r="K72">
        <v>4</v>
      </c>
      <c r="L72" s="17" t="s">
        <v>78</v>
      </c>
      <c r="M72" t="s">
        <v>125</v>
      </c>
      <c r="N72" t="s">
        <v>277</v>
      </c>
      <c r="Y72">
        <v>6</v>
      </c>
      <c r="Z72">
        <v>4</v>
      </c>
      <c r="AA72">
        <v>6</v>
      </c>
      <c r="AG72" t="s">
        <v>50</v>
      </c>
      <c r="AJ72" s="14"/>
    </row>
    <row r="73" spans="1:36" x14ac:dyDescent="0.35">
      <c r="A73" t="s">
        <v>74</v>
      </c>
      <c r="B73" t="s">
        <v>43</v>
      </c>
      <c r="C73" t="s">
        <v>75</v>
      </c>
      <c r="D73" t="s">
        <v>164</v>
      </c>
      <c r="E73">
        <v>1171</v>
      </c>
      <c r="F73" s="15">
        <v>47322</v>
      </c>
      <c r="G73" s="16">
        <v>1609</v>
      </c>
      <c r="H73">
        <v>4</v>
      </c>
      <c r="I73">
        <v>1</v>
      </c>
      <c r="J73">
        <v>2</v>
      </c>
      <c r="K73">
        <v>4</v>
      </c>
      <c r="L73" s="17" t="s">
        <v>78</v>
      </c>
      <c r="M73" t="s">
        <v>125</v>
      </c>
      <c r="N73" t="s">
        <v>277</v>
      </c>
      <c r="Y73">
        <v>6</v>
      </c>
      <c r="Z73">
        <v>4</v>
      </c>
      <c r="AA73">
        <v>6</v>
      </c>
      <c r="AG73" t="s">
        <v>50</v>
      </c>
      <c r="AJ73" s="14"/>
    </row>
    <row r="74" spans="1:36" x14ac:dyDescent="0.35">
      <c r="A74" t="s">
        <v>74</v>
      </c>
      <c r="B74" t="s">
        <v>43</v>
      </c>
      <c r="C74" t="s">
        <v>75</v>
      </c>
      <c r="D74" t="s">
        <v>165</v>
      </c>
      <c r="E74">
        <v>1171</v>
      </c>
      <c r="F74" s="15">
        <v>47322</v>
      </c>
      <c r="G74" s="16">
        <v>1609</v>
      </c>
      <c r="H74">
        <v>4</v>
      </c>
      <c r="I74">
        <v>1</v>
      </c>
      <c r="J74">
        <v>2</v>
      </c>
      <c r="K74">
        <v>4</v>
      </c>
      <c r="L74" s="17" t="s">
        <v>78</v>
      </c>
      <c r="M74" t="s">
        <v>125</v>
      </c>
      <c r="N74" t="s">
        <v>277</v>
      </c>
      <c r="Y74">
        <v>6</v>
      </c>
      <c r="Z74">
        <v>4</v>
      </c>
      <c r="AA74">
        <v>6</v>
      </c>
      <c r="AG74" t="s">
        <v>50</v>
      </c>
      <c r="AJ74" s="14"/>
    </row>
    <row r="75" spans="1:36" x14ac:dyDescent="0.35">
      <c r="A75" t="s">
        <v>74</v>
      </c>
      <c r="B75" t="s">
        <v>43</v>
      </c>
      <c r="C75" t="s">
        <v>75</v>
      </c>
      <c r="D75" t="s">
        <v>166</v>
      </c>
      <c r="E75">
        <v>1171</v>
      </c>
      <c r="F75" s="15">
        <v>47322</v>
      </c>
      <c r="G75" s="16">
        <v>1609</v>
      </c>
      <c r="H75">
        <v>4</v>
      </c>
      <c r="I75">
        <v>1</v>
      </c>
      <c r="J75">
        <v>2</v>
      </c>
      <c r="K75">
        <v>4</v>
      </c>
      <c r="L75" s="17" t="s">
        <v>78</v>
      </c>
      <c r="M75" t="s">
        <v>125</v>
      </c>
      <c r="N75" t="s">
        <v>277</v>
      </c>
      <c r="Y75">
        <v>6</v>
      </c>
      <c r="Z75">
        <v>4</v>
      </c>
      <c r="AA75">
        <v>6</v>
      </c>
      <c r="AG75" t="s">
        <v>50</v>
      </c>
      <c r="AJ75" s="14"/>
    </row>
    <row r="76" spans="1:36" x14ac:dyDescent="0.35">
      <c r="A76" t="s">
        <v>74</v>
      </c>
      <c r="B76" t="s">
        <v>43</v>
      </c>
      <c r="C76" t="s">
        <v>75</v>
      </c>
      <c r="D76" t="s">
        <v>167</v>
      </c>
      <c r="E76">
        <v>1170</v>
      </c>
      <c r="F76" s="15">
        <v>47322</v>
      </c>
      <c r="G76" s="16">
        <v>1609</v>
      </c>
      <c r="H76">
        <v>4</v>
      </c>
      <c r="I76">
        <v>1</v>
      </c>
      <c r="J76">
        <v>2</v>
      </c>
      <c r="K76">
        <v>2</v>
      </c>
      <c r="L76" s="17" t="s">
        <v>79</v>
      </c>
      <c r="M76" t="s">
        <v>125</v>
      </c>
      <c r="N76" t="s">
        <v>277</v>
      </c>
      <c r="Y76">
        <v>6</v>
      </c>
      <c r="Z76">
        <v>4</v>
      </c>
      <c r="AA76">
        <v>6</v>
      </c>
      <c r="AG76" t="s">
        <v>153</v>
      </c>
      <c r="AJ76" s="14"/>
    </row>
    <row r="77" spans="1:36" x14ac:dyDescent="0.35">
      <c r="A77" t="s">
        <v>74</v>
      </c>
      <c r="B77" t="s">
        <v>43</v>
      </c>
      <c r="C77" t="s">
        <v>75</v>
      </c>
      <c r="D77" t="s">
        <v>168</v>
      </c>
      <c r="E77">
        <v>1170</v>
      </c>
      <c r="F77" s="15">
        <v>47322</v>
      </c>
      <c r="G77" s="16">
        <v>1609</v>
      </c>
      <c r="H77">
        <v>4</v>
      </c>
      <c r="I77">
        <v>1</v>
      </c>
      <c r="J77">
        <v>2</v>
      </c>
      <c r="K77">
        <v>2</v>
      </c>
      <c r="L77" s="17" t="s">
        <v>79</v>
      </c>
      <c r="M77" t="s">
        <v>125</v>
      </c>
      <c r="N77" t="s">
        <v>277</v>
      </c>
      <c r="Y77">
        <v>6</v>
      </c>
      <c r="Z77">
        <v>4</v>
      </c>
      <c r="AA77">
        <v>6</v>
      </c>
      <c r="AG77" t="s">
        <v>153</v>
      </c>
      <c r="AJ77" s="14"/>
    </row>
    <row r="78" spans="1:36" x14ac:dyDescent="0.35">
      <c r="A78" t="s">
        <v>74</v>
      </c>
      <c r="B78" t="s">
        <v>43</v>
      </c>
      <c r="C78" t="s">
        <v>75</v>
      </c>
      <c r="D78" t="s">
        <v>169</v>
      </c>
      <c r="E78">
        <v>1170</v>
      </c>
      <c r="F78" s="15">
        <v>47322</v>
      </c>
      <c r="G78" s="16">
        <v>1609</v>
      </c>
      <c r="H78">
        <v>4</v>
      </c>
      <c r="I78">
        <v>1</v>
      </c>
      <c r="J78">
        <v>2</v>
      </c>
      <c r="K78">
        <v>2</v>
      </c>
      <c r="L78" s="17" t="s">
        <v>79</v>
      </c>
      <c r="M78" t="s">
        <v>125</v>
      </c>
      <c r="N78" t="s">
        <v>277</v>
      </c>
      <c r="Y78">
        <v>6</v>
      </c>
      <c r="Z78">
        <v>4</v>
      </c>
      <c r="AA78">
        <v>6</v>
      </c>
      <c r="AG78" t="s">
        <v>153</v>
      </c>
      <c r="AJ78" s="14"/>
    </row>
    <row r="79" spans="1:36" x14ac:dyDescent="0.35">
      <c r="A79" t="s">
        <v>74</v>
      </c>
      <c r="B79" t="s">
        <v>43</v>
      </c>
      <c r="C79" t="s">
        <v>75</v>
      </c>
      <c r="D79" t="s">
        <v>170</v>
      </c>
      <c r="E79">
        <v>1170</v>
      </c>
      <c r="F79" s="15">
        <v>47322</v>
      </c>
      <c r="G79" s="16">
        <v>1609</v>
      </c>
      <c r="H79">
        <v>4</v>
      </c>
      <c r="I79">
        <v>1</v>
      </c>
      <c r="J79">
        <v>2</v>
      </c>
      <c r="K79">
        <v>2</v>
      </c>
      <c r="L79" s="17" t="s">
        <v>79</v>
      </c>
      <c r="M79" t="s">
        <v>125</v>
      </c>
      <c r="N79" t="s">
        <v>277</v>
      </c>
      <c r="Y79">
        <v>6</v>
      </c>
      <c r="Z79">
        <v>4</v>
      </c>
      <c r="AA79">
        <v>6</v>
      </c>
      <c r="AG79" t="s">
        <v>153</v>
      </c>
      <c r="AJ79" s="14"/>
    </row>
    <row r="80" spans="1:36" x14ac:dyDescent="0.35">
      <c r="A80" t="s">
        <v>74</v>
      </c>
      <c r="B80" t="s">
        <v>43</v>
      </c>
      <c r="C80" t="s">
        <v>75</v>
      </c>
      <c r="D80" t="s">
        <v>171</v>
      </c>
      <c r="E80">
        <v>1170</v>
      </c>
      <c r="F80" s="15">
        <v>47322</v>
      </c>
      <c r="G80" s="16">
        <v>1609</v>
      </c>
      <c r="H80">
        <v>4</v>
      </c>
      <c r="I80">
        <v>1</v>
      </c>
      <c r="J80">
        <v>2</v>
      </c>
      <c r="K80">
        <v>2</v>
      </c>
      <c r="L80" s="17" t="s">
        <v>79</v>
      </c>
      <c r="M80" t="s">
        <v>125</v>
      </c>
      <c r="N80" t="s">
        <v>277</v>
      </c>
      <c r="Y80">
        <v>6</v>
      </c>
      <c r="Z80">
        <v>4</v>
      </c>
      <c r="AA80">
        <v>6</v>
      </c>
      <c r="AG80" t="s">
        <v>153</v>
      </c>
      <c r="AJ80" s="14"/>
    </row>
    <row r="81" spans="1:36" x14ac:dyDescent="0.35">
      <c r="A81" t="s">
        <v>74</v>
      </c>
      <c r="B81" t="s">
        <v>43</v>
      </c>
      <c r="C81" t="s">
        <v>75</v>
      </c>
      <c r="D81" t="s">
        <v>172</v>
      </c>
      <c r="E81">
        <v>1170</v>
      </c>
      <c r="F81" s="15">
        <v>47322</v>
      </c>
      <c r="G81" s="16">
        <v>1609</v>
      </c>
      <c r="H81">
        <v>4</v>
      </c>
      <c r="I81">
        <v>1</v>
      </c>
      <c r="J81">
        <v>2</v>
      </c>
      <c r="K81">
        <v>2</v>
      </c>
      <c r="L81" s="17" t="s">
        <v>79</v>
      </c>
      <c r="M81" t="s">
        <v>125</v>
      </c>
      <c r="N81" t="s">
        <v>277</v>
      </c>
      <c r="Y81">
        <v>6</v>
      </c>
      <c r="Z81">
        <v>4</v>
      </c>
      <c r="AA81">
        <v>6</v>
      </c>
      <c r="AG81" t="s">
        <v>153</v>
      </c>
      <c r="AJ81" s="14"/>
    </row>
    <row r="82" spans="1:36" x14ac:dyDescent="0.35">
      <c r="A82" t="s">
        <v>74</v>
      </c>
      <c r="B82" t="s">
        <v>43</v>
      </c>
      <c r="C82" t="s">
        <v>83</v>
      </c>
      <c r="D82" t="s">
        <v>250</v>
      </c>
      <c r="E82">
        <v>34593</v>
      </c>
      <c r="F82" s="15">
        <v>47245</v>
      </c>
      <c r="G82" s="16">
        <v>1532</v>
      </c>
      <c r="L82" s="17"/>
      <c r="M82" t="s">
        <v>125</v>
      </c>
      <c r="N82" t="s">
        <v>258</v>
      </c>
      <c r="O82">
        <v>6</v>
      </c>
      <c r="T82" s="18">
        <v>2</v>
      </c>
      <c r="X82" s="18">
        <v>3</v>
      </c>
      <c r="Y82">
        <v>6</v>
      </c>
      <c r="Z82">
        <v>6</v>
      </c>
      <c r="AG82" t="s">
        <v>50</v>
      </c>
      <c r="AJ82" s="14"/>
    </row>
    <row r="83" spans="1:36" x14ac:dyDescent="0.35">
      <c r="A83" t="s">
        <v>74</v>
      </c>
      <c r="B83" t="s">
        <v>43</v>
      </c>
      <c r="C83" t="s">
        <v>83</v>
      </c>
      <c r="D83" t="s">
        <v>251</v>
      </c>
      <c r="E83">
        <v>34593</v>
      </c>
      <c r="F83" s="15">
        <v>47245</v>
      </c>
      <c r="G83" s="16">
        <v>1532</v>
      </c>
      <c r="L83" s="17"/>
      <c r="M83" t="s">
        <v>125</v>
      </c>
      <c r="N83" t="s">
        <v>258</v>
      </c>
      <c r="O83">
        <v>6</v>
      </c>
      <c r="T83" s="18">
        <v>2</v>
      </c>
      <c r="X83" s="18">
        <v>3</v>
      </c>
      <c r="Y83">
        <v>6</v>
      </c>
      <c r="Z83">
        <v>6</v>
      </c>
      <c r="AG83" t="s">
        <v>50</v>
      </c>
      <c r="AJ83" s="14"/>
    </row>
    <row r="84" spans="1:36" x14ac:dyDescent="0.35">
      <c r="A84" t="s">
        <v>74</v>
      </c>
      <c r="B84" t="s">
        <v>43</v>
      </c>
      <c r="C84" t="s">
        <v>83</v>
      </c>
      <c r="D84" t="s">
        <v>252</v>
      </c>
      <c r="E84">
        <v>34593</v>
      </c>
      <c r="F84" s="15">
        <v>47245</v>
      </c>
      <c r="G84" s="16">
        <v>1532</v>
      </c>
      <c r="L84" s="17"/>
      <c r="M84" t="s">
        <v>125</v>
      </c>
      <c r="N84" t="s">
        <v>258</v>
      </c>
      <c r="O84">
        <v>6</v>
      </c>
      <c r="T84" s="18">
        <v>2</v>
      </c>
      <c r="X84" s="18">
        <v>3</v>
      </c>
      <c r="Y84">
        <v>6</v>
      </c>
      <c r="Z84">
        <v>6</v>
      </c>
      <c r="AG84" t="s">
        <v>50</v>
      </c>
      <c r="AJ84" s="14"/>
    </row>
    <row r="85" spans="1:36" x14ac:dyDescent="0.35">
      <c r="A85" t="s">
        <v>74</v>
      </c>
      <c r="B85" t="s">
        <v>43</v>
      </c>
      <c r="C85" t="s">
        <v>83</v>
      </c>
      <c r="D85" t="s">
        <v>249</v>
      </c>
      <c r="E85">
        <v>34593</v>
      </c>
      <c r="F85" s="15">
        <v>47245</v>
      </c>
      <c r="G85" s="16">
        <v>1532</v>
      </c>
      <c r="L85" s="17"/>
      <c r="M85" t="s">
        <v>125</v>
      </c>
      <c r="N85" t="s">
        <v>258</v>
      </c>
      <c r="O85">
        <v>6</v>
      </c>
      <c r="T85" s="18">
        <v>2</v>
      </c>
      <c r="X85" s="18">
        <v>3</v>
      </c>
      <c r="Y85">
        <v>6</v>
      </c>
      <c r="Z85">
        <v>6</v>
      </c>
      <c r="AG85" t="s">
        <v>50</v>
      </c>
      <c r="AJ85" s="14"/>
    </row>
    <row r="86" spans="1:36" x14ac:dyDescent="0.35">
      <c r="A86" t="s">
        <v>74</v>
      </c>
      <c r="B86" t="s">
        <v>43</v>
      </c>
      <c r="C86" t="s">
        <v>83</v>
      </c>
      <c r="D86" t="s">
        <v>289</v>
      </c>
      <c r="E86">
        <v>34593</v>
      </c>
      <c r="F86" s="15">
        <v>47245</v>
      </c>
      <c r="G86" s="16">
        <v>1532</v>
      </c>
      <c r="L86" s="17"/>
      <c r="M86" t="s">
        <v>125</v>
      </c>
      <c r="N86" t="s">
        <v>258</v>
      </c>
      <c r="O86">
        <v>6</v>
      </c>
      <c r="T86" s="18">
        <v>2</v>
      </c>
      <c r="X86" s="18">
        <v>3</v>
      </c>
      <c r="Y86">
        <v>6</v>
      </c>
      <c r="Z86">
        <v>6</v>
      </c>
      <c r="AG86" t="s">
        <v>50</v>
      </c>
      <c r="AJ86" s="14"/>
    </row>
    <row r="87" spans="1:36" x14ac:dyDescent="0.35">
      <c r="A87" t="s">
        <v>74</v>
      </c>
      <c r="B87" t="s">
        <v>43</v>
      </c>
      <c r="C87" t="s">
        <v>83</v>
      </c>
      <c r="D87" t="s">
        <v>253</v>
      </c>
      <c r="E87">
        <v>34592</v>
      </c>
      <c r="F87" s="15">
        <v>47245</v>
      </c>
      <c r="G87" s="16">
        <v>1532</v>
      </c>
      <c r="L87" s="17"/>
      <c r="M87" t="s">
        <v>125</v>
      </c>
      <c r="N87" t="s">
        <v>258</v>
      </c>
      <c r="O87">
        <v>6</v>
      </c>
      <c r="T87" s="18">
        <v>2</v>
      </c>
      <c r="X87" s="18">
        <v>3</v>
      </c>
      <c r="Y87">
        <v>6</v>
      </c>
      <c r="Z87">
        <v>6</v>
      </c>
      <c r="AG87" t="s">
        <v>50</v>
      </c>
      <c r="AJ87" s="14"/>
    </row>
    <row r="88" spans="1:36" x14ac:dyDescent="0.35">
      <c r="A88" t="s">
        <v>74</v>
      </c>
      <c r="B88" t="s">
        <v>43</v>
      </c>
      <c r="C88" t="s">
        <v>83</v>
      </c>
      <c r="D88" t="s">
        <v>254</v>
      </c>
      <c r="E88">
        <v>34592</v>
      </c>
      <c r="F88" s="15">
        <v>47245</v>
      </c>
      <c r="G88" s="16">
        <v>1532</v>
      </c>
      <c r="L88" s="17"/>
      <c r="M88" t="s">
        <v>125</v>
      </c>
      <c r="N88" t="s">
        <v>258</v>
      </c>
      <c r="O88">
        <v>6</v>
      </c>
      <c r="T88" s="18">
        <v>2</v>
      </c>
      <c r="X88" s="18">
        <v>3</v>
      </c>
      <c r="Y88">
        <v>6</v>
      </c>
      <c r="Z88">
        <v>6</v>
      </c>
      <c r="AG88" t="s">
        <v>50</v>
      </c>
      <c r="AJ88" s="14"/>
    </row>
    <row r="89" spans="1:36" x14ac:dyDescent="0.35">
      <c r="A89" t="s">
        <v>74</v>
      </c>
      <c r="B89" t="s">
        <v>43</v>
      </c>
      <c r="C89" t="s">
        <v>83</v>
      </c>
      <c r="D89" t="s">
        <v>255</v>
      </c>
      <c r="E89">
        <v>34592</v>
      </c>
      <c r="F89" s="15">
        <v>47245</v>
      </c>
      <c r="G89" s="16">
        <v>1532</v>
      </c>
      <c r="L89" s="17"/>
      <c r="M89" t="s">
        <v>125</v>
      </c>
      <c r="N89" t="s">
        <v>258</v>
      </c>
      <c r="O89">
        <v>6</v>
      </c>
      <c r="T89" s="18">
        <v>2</v>
      </c>
      <c r="X89" s="18">
        <v>3</v>
      </c>
      <c r="Y89">
        <v>6</v>
      </c>
      <c r="Z89">
        <v>6</v>
      </c>
      <c r="AG89" t="s">
        <v>50</v>
      </c>
      <c r="AJ89" s="14"/>
    </row>
    <row r="90" spans="1:36" x14ac:dyDescent="0.35">
      <c r="A90" t="s">
        <v>74</v>
      </c>
      <c r="B90" t="s">
        <v>43</v>
      </c>
      <c r="C90" t="s">
        <v>83</v>
      </c>
      <c r="D90" t="s">
        <v>256</v>
      </c>
      <c r="E90">
        <v>34592</v>
      </c>
      <c r="F90" s="15">
        <v>47245</v>
      </c>
      <c r="G90" s="16">
        <v>1532</v>
      </c>
      <c r="L90" s="17"/>
      <c r="M90" t="s">
        <v>125</v>
      </c>
      <c r="N90" t="s">
        <v>258</v>
      </c>
      <c r="O90">
        <v>6</v>
      </c>
      <c r="T90" s="18">
        <v>2</v>
      </c>
      <c r="X90" s="18">
        <v>3</v>
      </c>
      <c r="Y90">
        <v>6</v>
      </c>
      <c r="Z90">
        <v>6</v>
      </c>
      <c r="AG90" t="s">
        <v>50</v>
      </c>
      <c r="AJ90" s="14"/>
    </row>
    <row r="91" spans="1:36" x14ac:dyDescent="0.35">
      <c r="A91" t="s">
        <v>74</v>
      </c>
      <c r="B91" t="s">
        <v>43</v>
      </c>
      <c r="C91" t="s">
        <v>83</v>
      </c>
      <c r="D91" t="s">
        <v>257</v>
      </c>
      <c r="E91">
        <v>34592</v>
      </c>
      <c r="F91" s="15">
        <v>47245</v>
      </c>
      <c r="G91" s="16">
        <v>1532</v>
      </c>
      <c r="L91" s="17"/>
      <c r="M91" t="s">
        <v>125</v>
      </c>
      <c r="N91" t="s">
        <v>258</v>
      </c>
      <c r="O91">
        <v>6</v>
      </c>
      <c r="T91" s="18">
        <v>2</v>
      </c>
      <c r="X91" s="18">
        <v>3</v>
      </c>
      <c r="Y91">
        <v>6</v>
      </c>
      <c r="Z91">
        <v>6</v>
      </c>
      <c r="AG91" t="s">
        <v>50</v>
      </c>
      <c r="AJ91" s="14"/>
    </row>
    <row r="92" spans="1:36" x14ac:dyDescent="0.35">
      <c r="A92" t="s">
        <v>42</v>
      </c>
      <c r="B92" t="s">
        <v>43</v>
      </c>
      <c r="C92" t="s">
        <v>112</v>
      </c>
      <c r="D92" t="s">
        <v>202</v>
      </c>
      <c r="E92">
        <v>41460</v>
      </c>
      <c r="F92" s="15">
        <v>46918</v>
      </c>
      <c r="G92" s="16">
        <v>1205</v>
      </c>
      <c r="H92">
        <v>4</v>
      </c>
      <c r="I92">
        <v>1</v>
      </c>
      <c r="J92">
        <v>2</v>
      </c>
      <c r="K92">
        <v>2</v>
      </c>
      <c r="L92" s="17" t="s">
        <v>79</v>
      </c>
      <c r="M92" t="s">
        <v>125</v>
      </c>
      <c r="N92" t="s">
        <v>114</v>
      </c>
      <c r="O92">
        <v>6</v>
      </c>
      <c r="P92" s="18"/>
      <c r="Q92" s="18"/>
      <c r="R92" s="18"/>
      <c r="S92" s="18"/>
      <c r="T92" s="18"/>
      <c r="U92" s="18"/>
      <c r="V92" s="18"/>
      <c r="W92" s="18"/>
      <c r="X92" s="18"/>
      <c r="Y92">
        <v>6</v>
      </c>
      <c r="Z92" s="18">
        <v>5</v>
      </c>
      <c r="AA92" s="18"/>
      <c r="AB92" s="18"/>
      <c r="AC92" s="18"/>
      <c r="AD92" s="18"/>
      <c r="AE92" s="18"/>
      <c r="AF92" s="18"/>
      <c r="AG92" t="s">
        <v>50</v>
      </c>
      <c r="AJ92" s="14"/>
    </row>
    <row r="93" spans="1:36" x14ac:dyDescent="0.35">
      <c r="A93" t="s">
        <v>42</v>
      </c>
      <c r="B93" t="s">
        <v>43</v>
      </c>
      <c r="C93" t="s">
        <v>112</v>
      </c>
      <c r="D93" t="s">
        <v>203</v>
      </c>
      <c r="E93">
        <v>41460</v>
      </c>
      <c r="F93" s="15">
        <v>46918</v>
      </c>
      <c r="G93" s="16">
        <v>1205</v>
      </c>
      <c r="H93">
        <v>4</v>
      </c>
      <c r="I93">
        <v>1</v>
      </c>
      <c r="J93">
        <v>2</v>
      </c>
      <c r="K93">
        <v>2</v>
      </c>
      <c r="L93" s="17" t="s">
        <v>79</v>
      </c>
      <c r="M93" t="s">
        <v>125</v>
      </c>
      <c r="N93" t="s">
        <v>114</v>
      </c>
      <c r="O93">
        <v>6</v>
      </c>
      <c r="P93" s="18"/>
      <c r="Q93" s="18"/>
      <c r="R93" s="18"/>
      <c r="S93" s="18"/>
      <c r="T93" s="18"/>
      <c r="U93" s="18"/>
      <c r="V93" s="18"/>
      <c r="W93" s="18"/>
      <c r="X93" s="18"/>
      <c r="Y93">
        <v>6</v>
      </c>
      <c r="Z93" s="18">
        <v>5</v>
      </c>
      <c r="AA93" s="18"/>
      <c r="AB93" s="18"/>
      <c r="AC93" s="18"/>
      <c r="AD93" s="18"/>
      <c r="AE93" s="18"/>
      <c r="AF93" s="18"/>
      <c r="AG93" t="s">
        <v>50</v>
      </c>
      <c r="AJ93" s="14"/>
    </row>
    <row r="94" spans="1:36" x14ac:dyDescent="0.35">
      <c r="A94" t="s">
        <v>42</v>
      </c>
      <c r="B94" t="s">
        <v>43</v>
      </c>
      <c r="C94" t="s">
        <v>112</v>
      </c>
      <c r="D94" t="s">
        <v>204</v>
      </c>
      <c r="E94">
        <v>41460</v>
      </c>
      <c r="F94" s="15">
        <v>46918</v>
      </c>
      <c r="G94" s="16">
        <v>1205</v>
      </c>
      <c r="H94">
        <v>4</v>
      </c>
      <c r="I94">
        <v>1</v>
      </c>
      <c r="J94">
        <v>2</v>
      </c>
      <c r="K94">
        <v>2</v>
      </c>
      <c r="L94" s="17" t="s">
        <v>79</v>
      </c>
      <c r="M94" t="s">
        <v>125</v>
      </c>
      <c r="N94" t="s">
        <v>114</v>
      </c>
      <c r="O94">
        <v>6</v>
      </c>
      <c r="P94" s="18"/>
      <c r="Q94" s="18"/>
      <c r="R94" s="18"/>
      <c r="S94" s="18"/>
      <c r="T94" s="18"/>
      <c r="U94" s="18"/>
      <c r="V94" s="18"/>
      <c r="W94" s="18"/>
      <c r="X94" s="18"/>
      <c r="Y94">
        <v>6</v>
      </c>
      <c r="Z94" s="18">
        <v>5</v>
      </c>
      <c r="AA94" s="18"/>
      <c r="AB94" s="18"/>
      <c r="AC94" s="18"/>
      <c r="AD94" s="18"/>
      <c r="AE94" s="18"/>
      <c r="AF94" s="18"/>
      <c r="AG94" t="s">
        <v>50</v>
      </c>
      <c r="AJ94" s="14"/>
    </row>
    <row r="95" spans="1:36" x14ac:dyDescent="0.35">
      <c r="A95" t="s">
        <v>42</v>
      </c>
      <c r="B95" t="s">
        <v>43</v>
      </c>
      <c r="C95" t="s">
        <v>112</v>
      </c>
      <c r="D95" t="s">
        <v>205</v>
      </c>
      <c r="E95">
        <v>41460</v>
      </c>
      <c r="F95" s="15">
        <v>46918</v>
      </c>
      <c r="G95" s="16">
        <v>1205</v>
      </c>
      <c r="H95">
        <v>4</v>
      </c>
      <c r="I95">
        <v>1</v>
      </c>
      <c r="J95">
        <v>2</v>
      </c>
      <c r="K95">
        <v>2</v>
      </c>
      <c r="L95" s="17" t="s">
        <v>79</v>
      </c>
      <c r="M95" t="s">
        <v>125</v>
      </c>
      <c r="N95" t="s">
        <v>114</v>
      </c>
      <c r="O95">
        <v>6</v>
      </c>
      <c r="P95" s="18"/>
      <c r="Q95" s="18"/>
      <c r="R95" s="18"/>
      <c r="S95" s="18"/>
      <c r="T95" s="18"/>
      <c r="U95" s="18"/>
      <c r="V95" s="18"/>
      <c r="W95" s="18"/>
      <c r="X95" s="18"/>
      <c r="Y95">
        <v>6</v>
      </c>
      <c r="Z95" s="18">
        <v>5</v>
      </c>
      <c r="AA95" s="18"/>
      <c r="AB95" s="18"/>
      <c r="AC95" s="18"/>
      <c r="AD95" s="18"/>
      <c r="AE95" s="18"/>
      <c r="AF95" s="18"/>
      <c r="AG95" t="s">
        <v>50</v>
      </c>
      <c r="AJ95" s="14"/>
    </row>
    <row r="96" spans="1:36" x14ac:dyDescent="0.35">
      <c r="A96" t="s">
        <v>42</v>
      </c>
      <c r="B96" t="s">
        <v>43</v>
      </c>
      <c r="C96" t="s">
        <v>112</v>
      </c>
      <c r="D96" t="s">
        <v>212</v>
      </c>
      <c r="E96">
        <v>41460</v>
      </c>
      <c r="F96" s="15">
        <v>46918</v>
      </c>
      <c r="G96" s="16">
        <v>1205</v>
      </c>
      <c r="H96">
        <v>4</v>
      </c>
      <c r="I96">
        <v>1</v>
      </c>
      <c r="J96">
        <v>2</v>
      </c>
      <c r="K96">
        <v>2</v>
      </c>
      <c r="L96" s="17" t="s">
        <v>79</v>
      </c>
      <c r="M96" t="s">
        <v>125</v>
      </c>
      <c r="N96" t="s">
        <v>114</v>
      </c>
      <c r="O96">
        <v>6</v>
      </c>
      <c r="P96" s="18"/>
      <c r="Q96" s="18"/>
      <c r="R96" s="18"/>
      <c r="S96" s="18"/>
      <c r="T96" s="18"/>
      <c r="U96" s="18"/>
      <c r="V96" s="18"/>
      <c r="W96" s="18"/>
      <c r="X96" s="18"/>
      <c r="Y96">
        <v>6</v>
      </c>
      <c r="Z96" s="18">
        <v>5</v>
      </c>
      <c r="AA96" s="18"/>
      <c r="AB96" s="18"/>
      <c r="AC96" s="18"/>
      <c r="AD96" s="18"/>
      <c r="AE96" s="18"/>
      <c r="AF96" s="18"/>
      <c r="AG96" t="s">
        <v>50</v>
      </c>
      <c r="AJ96" s="14"/>
    </row>
    <row r="97" spans="1:36" x14ac:dyDescent="0.35">
      <c r="A97" t="s">
        <v>74</v>
      </c>
      <c r="B97" t="s">
        <v>51</v>
      </c>
      <c r="C97" t="s">
        <v>110</v>
      </c>
      <c r="D97" t="s">
        <v>202</v>
      </c>
      <c r="E97">
        <v>30514</v>
      </c>
      <c r="F97" s="15">
        <v>46483</v>
      </c>
      <c r="G97" s="16">
        <v>770</v>
      </c>
      <c r="H97">
        <v>4</v>
      </c>
      <c r="I97">
        <v>1</v>
      </c>
      <c r="J97">
        <v>2</v>
      </c>
      <c r="K97">
        <v>1</v>
      </c>
      <c r="L97" s="17" t="s">
        <v>53</v>
      </c>
      <c r="M97" t="s">
        <v>125</v>
      </c>
      <c r="N97" t="s">
        <v>111</v>
      </c>
      <c r="O97">
        <v>6</v>
      </c>
      <c r="P97" s="18"/>
      <c r="Q97" s="18"/>
      <c r="R97" s="18"/>
      <c r="S97" s="18"/>
      <c r="T97" s="18"/>
      <c r="U97" s="18"/>
      <c r="V97" s="18"/>
      <c r="W97" s="18"/>
      <c r="X97" s="18"/>
      <c r="Y97">
        <v>6</v>
      </c>
      <c r="Z97" s="18">
        <v>3</v>
      </c>
      <c r="AA97" s="18"/>
      <c r="AB97" s="18"/>
      <c r="AC97" s="18"/>
      <c r="AD97" s="18"/>
      <c r="AE97" s="18"/>
      <c r="AF97" s="18"/>
      <c r="AG97" t="s">
        <v>50</v>
      </c>
      <c r="AJ97" s="14"/>
    </row>
    <row r="98" spans="1:36" x14ac:dyDescent="0.35">
      <c r="A98" t="s">
        <v>74</v>
      </c>
      <c r="B98" t="s">
        <v>51</v>
      </c>
      <c r="C98" t="s">
        <v>110</v>
      </c>
      <c r="D98" t="s">
        <v>203</v>
      </c>
      <c r="E98">
        <v>30514</v>
      </c>
      <c r="F98" s="15">
        <v>46483</v>
      </c>
      <c r="G98" s="16">
        <v>770</v>
      </c>
      <c r="H98">
        <v>4</v>
      </c>
      <c r="I98">
        <v>1</v>
      </c>
      <c r="J98">
        <v>2</v>
      </c>
      <c r="K98">
        <v>1</v>
      </c>
      <c r="L98" s="17" t="s">
        <v>53</v>
      </c>
      <c r="M98" t="s">
        <v>125</v>
      </c>
      <c r="N98" t="s">
        <v>111</v>
      </c>
      <c r="O98">
        <v>6</v>
      </c>
      <c r="P98" s="18"/>
      <c r="Q98" s="18"/>
      <c r="R98" s="18"/>
      <c r="S98" s="18"/>
      <c r="T98" s="18"/>
      <c r="U98" s="18"/>
      <c r="V98" s="18"/>
      <c r="W98" s="18"/>
      <c r="X98" s="18"/>
      <c r="Y98">
        <v>6</v>
      </c>
      <c r="Z98" s="18">
        <v>3</v>
      </c>
      <c r="AA98" s="18"/>
      <c r="AB98" s="18"/>
      <c r="AC98" s="18"/>
      <c r="AD98" s="18"/>
      <c r="AE98" s="18"/>
      <c r="AF98" s="18"/>
      <c r="AG98" t="s">
        <v>50</v>
      </c>
      <c r="AJ98" s="14"/>
    </row>
    <row r="99" spans="1:36" x14ac:dyDescent="0.35">
      <c r="A99" t="s">
        <v>74</v>
      </c>
      <c r="B99" t="s">
        <v>51</v>
      </c>
      <c r="C99" t="s">
        <v>110</v>
      </c>
      <c r="D99" t="s">
        <v>204</v>
      </c>
      <c r="E99">
        <v>30514</v>
      </c>
      <c r="F99" s="15">
        <v>46483</v>
      </c>
      <c r="G99" s="16">
        <v>770</v>
      </c>
      <c r="H99">
        <v>4</v>
      </c>
      <c r="I99">
        <v>1</v>
      </c>
      <c r="J99">
        <v>2</v>
      </c>
      <c r="K99">
        <v>1</v>
      </c>
      <c r="L99" s="17" t="s">
        <v>53</v>
      </c>
      <c r="M99" t="s">
        <v>125</v>
      </c>
      <c r="N99" t="s">
        <v>111</v>
      </c>
      <c r="O99">
        <v>6</v>
      </c>
      <c r="P99" s="18"/>
      <c r="Q99" s="18"/>
      <c r="R99" s="18"/>
      <c r="S99" s="18"/>
      <c r="T99" s="18"/>
      <c r="U99" s="18"/>
      <c r="V99" s="18"/>
      <c r="W99" s="18"/>
      <c r="X99" s="18"/>
      <c r="Y99">
        <v>6</v>
      </c>
      <c r="Z99" s="18">
        <v>3</v>
      </c>
      <c r="AA99" s="18"/>
      <c r="AB99" s="18"/>
      <c r="AC99" s="18"/>
      <c r="AD99" s="18"/>
      <c r="AE99" s="18"/>
      <c r="AF99" s="18"/>
      <c r="AG99" t="s">
        <v>50</v>
      </c>
      <c r="AJ99" s="14"/>
    </row>
    <row r="100" spans="1:36" x14ac:dyDescent="0.35">
      <c r="A100" t="s">
        <v>74</v>
      </c>
      <c r="B100" t="s">
        <v>51</v>
      </c>
      <c r="C100" t="s">
        <v>110</v>
      </c>
      <c r="D100" t="s">
        <v>205</v>
      </c>
      <c r="E100">
        <v>30514</v>
      </c>
      <c r="F100" s="15">
        <v>46483</v>
      </c>
      <c r="G100" s="16">
        <v>770</v>
      </c>
      <c r="H100">
        <v>4</v>
      </c>
      <c r="I100">
        <v>1</v>
      </c>
      <c r="J100">
        <v>2</v>
      </c>
      <c r="K100">
        <v>1</v>
      </c>
      <c r="L100" s="17" t="s">
        <v>53</v>
      </c>
      <c r="M100" t="s">
        <v>125</v>
      </c>
      <c r="N100" t="s">
        <v>111</v>
      </c>
      <c r="O100">
        <v>6</v>
      </c>
      <c r="P100" s="18"/>
      <c r="Q100" s="18"/>
      <c r="R100" s="18"/>
      <c r="S100" s="18"/>
      <c r="T100" s="18"/>
      <c r="U100" s="18"/>
      <c r="V100" s="18"/>
      <c r="W100" s="18"/>
      <c r="X100" s="18"/>
      <c r="Y100">
        <v>6</v>
      </c>
      <c r="Z100" s="18">
        <v>3</v>
      </c>
      <c r="AA100" s="18"/>
      <c r="AB100" s="18"/>
      <c r="AC100" s="18"/>
      <c r="AD100" s="18"/>
      <c r="AE100" s="18"/>
      <c r="AF100" s="18"/>
      <c r="AG100" t="s">
        <v>50</v>
      </c>
      <c r="AJ100" s="14"/>
    </row>
    <row r="101" spans="1:36" x14ac:dyDescent="0.35">
      <c r="A101" t="s">
        <v>74</v>
      </c>
      <c r="B101" t="s">
        <v>51</v>
      </c>
      <c r="C101" t="s">
        <v>110</v>
      </c>
      <c r="D101" t="s">
        <v>206</v>
      </c>
      <c r="E101">
        <v>30514</v>
      </c>
      <c r="F101" s="15">
        <v>46483</v>
      </c>
      <c r="G101" s="16">
        <v>770</v>
      </c>
      <c r="H101">
        <v>4</v>
      </c>
      <c r="I101">
        <v>1</v>
      </c>
      <c r="J101">
        <v>2</v>
      </c>
      <c r="K101">
        <v>1</v>
      </c>
      <c r="L101" s="17" t="s">
        <v>53</v>
      </c>
      <c r="M101" t="s">
        <v>125</v>
      </c>
      <c r="N101" t="s">
        <v>111</v>
      </c>
      <c r="O101">
        <v>6</v>
      </c>
      <c r="P101" s="18"/>
      <c r="Q101" s="18"/>
      <c r="R101" s="18"/>
      <c r="S101" s="18"/>
      <c r="T101" s="18"/>
      <c r="U101" s="18"/>
      <c r="V101" s="18"/>
      <c r="W101" s="18"/>
      <c r="X101" s="18"/>
      <c r="Y101">
        <v>6</v>
      </c>
      <c r="Z101" s="18">
        <v>3</v>
      </c>
      <c r="AA101" s="18"/>
      <c r="AB101" s="18"/>
      <c r="AC101" s="18"/>
      <c r="AD101" s="18"/>
      <c r="AE101" s="18"/>
      <c r="AF101" s="18"/>
      <c r="AG101" t="s">
        <v>50</v>
      </c>
      <c r="AJ101" s="14"/>
    </row>
    <row r="102" spans="1:36" x14ac:dyDescent="0.35">
      <c r="A102" t="s">
        <v>42</v>
      </c>
      <c r="B102" t="s">
        <v>51</v>
      </c>
      <c r="C102" t="s">
        <v>90</v>
      </c>
      <c r="D102" t="s">
        <v>334</v>
      </c>
      <c r="E102">
        <v>36581</v>
      </c>
      <c r="F102" s="15">
        <v>47199</v>
      </c>
      <c r="G102" s="16">
        <v>1486</v>
      </c>
      <c r="H102">
        <v>4</v>
      </c>
      <c r="I102">
        <v>2</v>
      </c>
      <c r="J102">
        <v>2</v>
      </c>
      <c r="K102">
        <v>1</v>
      </c>
      <c r="L102" s="17" t="s">
        <v>88</v>
      </c>
      <c r="M102" t="s">
        <v>367</v>
      </c>
      <c r="N102" t="s">
        <v>91</v>
      </c>
      <c r="O102">
        <v>6</v>
      </c>
      <c r="P102" s="18"/>
      <c r="Q102" s="18"/>
      <c r="R102" s="18"/>
      <c r="S102" s="18"/>
      <c r="T102" s="18"/>
      <c r="U102" s="18"/>
      <c r="V102" s="18"/>
      <c r="W102" s="18"/>
      <c r="X102" s="18"/>
      <c r="Y102">
        <v>6</v>
      </c>
      <c r="Z102" s="18">
        <v>4</v>
      </c>
      <c r="AA102" s="18"/>
      <c r="AB102" s="18">
        <v>2</v>
      </c>
      <c r="AC102" s="18">
        <v>1</v>
      </c>
      <c r="AD102">
        <v>6</v>
      </c>
      <c r="AE102" s="18"/>
      <c r="AF102">
        <v>6</v>
      </c>
      <c r="AG102" t="s">
        <v>153</v>
      </c>
      <c r="AJ102" s="14"/>
    </row>
    <row r="103" spans="1:36" x14ac:dyDescent="0.35">
      <c r="A103" t="s">
        <v>42</v>
      </c>
      <c r="B103" t="s">
        <v>51</v>
      </c>
      <c r="C103" t="s">
        <v>90</v>
      </c>
      <c r="D103" t="s">
        <v>314</v>
      </c>
      <c r="E103">
        <v>36581</v>
      </c>
      <c r="F103" s="15">
        <v>47199</v>
      </c>
      <c r="G103" s="16">
        <v>1486</v>
      </c>
      <c r="H103">
        <v>4</v>
      </c>
      <c r="I103">
        <v>2</v>
      </c>
      <c r="J103">
        <v>2</v>
      </c>
      <c r="K103">
        <v>1</v>
      </c>
      <c r="L103" s="17" t="s">
        <v>88</v>
      </c>
      <c r="M103" t="s">
        <v>367</v>
      </c>
      <c r="N103" t="s">
        <v>91</v>
      </c>
      <c r="O103">
        <v>6</v>
      </c>
      <c r="P103" s="18"/>
      <c r="Q103" s="18"/>
      <c r="R103" s="18"/>
      <c r="S103" s="18"/>
      <c r="T103" s="18"/>
      <c r="U103" s="18"/>
      <c r="V103" s="18"/>
      <c r="W103" s="18"/>
      <c r="X103" s="18"/>
      <c r="Y103">
        <v>6</v>
      </c>
      <c r="Z103" s="18">
        <v>4</v>
      </c>
      <c r="AA103" s="18"/>
      <c r="AB103" s="18">
        <v>2</v>
      </c>
      <c r="AC103" s="18">
        <v>1</v>
      </c>
      <c r="AD103">
        <v>6</v>
      </c>
      <c r="AE103" s="18"/>
      <c r="AF103">
        <v>6</v>
      </c>
      <c r="AG103" t="s">
        <v>153</v>
      </c>
      <c r="AJ103" s="14"/>
    </row>
    <row r="104" spans="1:36" x14ac:dyDescent="0.35">
      <c r="A104" t="s">
        <v>42</v>
      </c>
      <c r="B104" t="s">
        <v>51</v>
      </c>
      <c r="C104" t="s">
        <v>90</v>
      </c>
      <c r="D104" t="s">
        <v>315</v>
      </c>
      <c r="E104">
        <v>36581</v>
      </c>
      <c r="F104" s="15">
        <v>47199</v>
      </c>
      <c r="G104" s="16">
        <v>1486</v>
      </c>
      <c r="H104">
        <v>4</v>
      </c>
      <c r="I104">
        <v>2</v>
      </c>
      <c r="J104">
        <v>2</v>
      </c>
      <c r="K104">
        <v>1</v>
      </c>
      <c r="L104" s="17" t="s">
        <v>88</v>
      </c>
      <c r="M104" t="s">
        <v>367</v>
      </c>
      <c r="N104" t="s">
        <v>91</v>
      </c>
      <c r="O104">
        <v>6</v>
      </c>
      <c r="P104" s="18"/>
      <c r="Q104" s="18"/>
      <c r="R104" s="18"/>
      <c r="S104" s="18"/>
      <c r="T104" s="18"/>
      <c r="U104" s="18"/>
      <c r="V104" s="18"/>
      <c r="W104" s="18"/>
      <c r="X104" s="18"/>
      <c r="Y104">
        <v>6</v>
      </c>
      <c r="Z104" s="18">
        <v>4</v>
      </c>
      <c r="AA104" s="18"/>
      <c r="AB104" s="18">
        <v>2</v>
      </c>
      <c r="AC104" s="18">
        <v>1</v>
      </c>
      <c r="AD104">
        <v>6</v>
      </c>
      <c r="AE104" s="18"/>
      <c r="AF104">
        <v>6</v>
      </c>
      <c r="AG104" t="s">
        <v>153</v>
      </c>
      <c r="AJ104" s="14"/>
    </row>
    <row r="105" spans="1:36" x14ac:dyDescent="0.35">
      <c r="A105" t="s">
        <v>42</v>
      </c>
      <c r="B105" t="s">
        <v>51</v>
      </c>
      <c r="C105" t="s">
        <v>90</v>
      </c>
      <c r="D105" t="s">
        <v>316</v>
      </c>
      <c r="E105">
        <v>36581</v>
      </c>
      <c r="F105" s="15">
        <v>47199</v>
      </c>
      <c r="G105" s="16">
        <v>1486</v>
      </c>
      <c r="H105">
        <v>4</v>
      </c>
      <c r="I105">
        <v>2</v>
      </c>
      <c r="J105">
        <v>2</v>
      </c>
      <c r="K105">
        <v>1</v>
      </c>
      <c r="L105" s="17" t="s">
        <v>88</v>
      </c>
      <c r="M105" t="s">
        <v>367</v>
      </c>
      <c r="N105" t="s">
        <v>91</v>
      </c>
      <c r="O105">
        <v>6</v>
      </c>
      <c r="P105" s="18"/>
      <c r="Q105" s="18"/>
      <c r="R105" s="18"/>
      <c r="S105" s="18"/>
      <c r="T105" s="18"/>
      <c r="U105" s="18"/>
      <c r="V105" s="18"/>
      <c r="W105" s="18"/>
      <c r="X105" s="18"/>
      <c r="Y105">
        <v>6</v>
      </c>
      <c r="Z105" s="18">
        <v>4</v>
      </c>
      <c r="AA105" s="18"/>
      <c r="AB105" s="18">
        <v>2</v>
      </c>
      <c r="AC105" s="18">
        <v>1</v>
      </c>
      <c r="AD105">
        <v>6</v>
      </c>
      <c r="AE105" s="18"/>
      <c r="AF105">
        <v>6</v>
      </c>
      <c r="AG105" t="s">
        <v>153</v>
      </c>
      <c r="AJ105" s="14"/>
    </row>
    <row r="106" spans="1:36" x14ac:dyDescent="0.35">
      <c r="A106" t="s">
        <v>42</v>
      </c>
      <c r="B106" t="s">
        <v>51</v>
      </c>
      <c r="C106" t="s">
        <v>52</v>
      </c>
      <c r="D106" t="s">
        <v>179</v>
      </c>
      <c r="E106">
        <v>30915</v>
      </c>
      <c r="F106" s="15">
        <v>46519</v>
      </c>
      <c r="G106" s="16">
        <v>806</v>
      </c>
      <c r="H106">
        <v>4</v>
      </c>
      <c r="I106">
        <v>1</v>
      </c>
      <c r="J106">
        <v>2</v>
      </c>
      <c r="K106">
        <v>1</v>
      </c>
      <c r="L106" s="17" t="s">
        <v>53</v>
      </c>
      <c r="M106" t="s">
        <v>125</v>
      </c>
      <c r="N106" t="s">
        <v>427</v>
      </c>
      <c r="O106" s="18">
        <v>3</v>
      </c>
      <c r="P106" s="18"/>
      <c r="Q106" s="18">
        <v>2</v>
      </c>
      <c r="R106" s="18"/>
      <c r="S106" s="18"/>
      <c r="T106" s="18"/>
      <c r="U106" s="18"/>
      <c r="V106" s="18"/>
      <c r="W106" s="18"/>
      <c r="X106" s="18">
        <v>5</v>
      </c>
      <c r="Y106">
        <v>6</v>
      </c>
      <c r="Z106" s="18">
        <v>4</v>
      </c>
      <c r="AA106" s="18"/>
      <c r="AB106" s="18"/>
      <c r="AC106" s="18"/>
      <c r="AD106" s="18"/>
      <c r="AE106" s="18"/>
      <c r="AF106" s="18"/>
      <c r="AG106" t="s">
        <v>50</v>
      </c>
      <c r="AJ106" s="14"/>
    </row>
    <row r="107" spans="1:36" x14ac:dyDescent="0.35">
      <c r="A107" t="s">
        <v>42</v>
      </c>
      <c r="B107" t="s">
        <v>43</v>
      </c>
      <c r="C107" t="s">
        <v>426</v>
      </c>
      <c r="D107" t="s">
        <v>202</v>
      </c>
      <c r="E107">
        <v>49465</v>
      </c>
      <c r="F107" s="15">
        <v>46551</v>
      </c>
      <c r="G107" s="16">
        <v>838</v>
      </c>
      <c r="H107">
        <v>3</v>
      </c>
      <c r="I107">
        <v>1</v>
      </c>
      <c r="J107">
        <v>2</v>
      </c>
      <c r="K107">
        <v>1</v>
      </c>
      <c r="L107" s="17" t="s">
        <v>72</v>
      </c>
      <c r="M107" t="s">
        <v>367</v>
      </c>
      <c r="N107" t="s">
        <v>428</v>
      </c>
      <c r="O107" s="18">
        <v>1</v>
      </c>
      <c r="X107" s="18">
        <v>1</v>
      </c>
      <c r="Y107">
        <v>6</v>
      </c>
      <c r="Z107" s="18">
        <v>4</v>
      </c>
      <c r="AB107" s="18">
        <v>2</v>
      </c>
      <c r="AC107" s="18">
        <v>6</v>
      </c>
      <c r="AD107" s="18">
        <v>6</v>
      </c>
      <c r="AF107" s="18">
        <v>6</v>
      </c>
      <c r="AG107" t="s">
        <v>429</v>
      </c>
      <c r="AJ107" s="14"/>
    </row>
    <row r="108" spans="1:36" x14ac:dyDescent="0.35">
      <c r="A108" t="s">
        <v>42</v>
      </c>
      <c r="B108" t="s">
        <v>43</v>
      </c>
      <c r="C108" t="s">
        <v>426</v>
      </c>
      <c r="D108" t="s">
        <v>203</v>
      </c>
      <c r="E108">
        <v>49465</v>
      </c>
      <c r="F108" s="15">
        <v>46551</v>
      </c>
      <c r="G108" s="16">
        <v>838</v>
      </c>
      <c r="H108">
        <v>3</v>
      </c>
      <c r="I108">
        <v>1</v>
      </c>
      <c r="J108">
        <v>2</v>
      </c>
      <c r="K108">
        <v>1</v>
      </c>
      <c r="L108" s="17" t="s">
        <v>72</v>
      </c>
      <c r="M108" t="s">
        <v>367</v>
      </c>
      <c r="N108" t="s">
        <v>428</v>
      </c>
      <c r="O108" s="18">
        <v>1</v>
      </c>
      <c r="X108" s="18">
        <v>1</v>
      </c>
      <c r="Y108">
        <v>6</v>
      </c>
      <c r="Z108" s="18">
        <v>4</v>
      </c>
      <c r="AB108" s="18">
        <v>2</v>
      </c>
      <c r="AC108" s="18">
        <v>6</v>
      </c>
      <c r="AD108" s="18">
        <v>6</v>
      </c>
      <c r="AF108" s="18">
        <v>6</v>
      </c>
      <c r="AG108" t="s">
        <v>429</v>
      </c>
      <c r="AJ108" s="14"/>
    </row>
    <row r="109" spans="1:36" x14ac:dyDescent="0.35">
      <c r="A109" t="s">
        <v>42</v>
      </c>
      <c r="B109" t="s">
        <v>43</v>
      </c>
      <c r="C109" t="s">
        <v>426</v>
      </c>
      <c r="D109" t="s">
        <v>204</v>
      </c>
      <c r="E109">
        <v>49465</v>
      </c>
      <c r="F109" s="15">
        <v>46551</v>
      </c>
      <c r="G109" s="16">
        <v>838</v>
      </c>
      <c r="H109">
        <v>3</v>
      </c>
      <c r="I109">
        <v>1</v>
      </c>
      <c r="J109">
        <v>2</v>
      </c>
      <c r="K109">
        <v>1</v>
      </c>
      <c r="L109" s="17" t="s">
        <v>72</v>
      </c>
      <c r="M109" t="s">
        <v>367</v>
      </c>
      <c r="N109" t="s">
        <v>428</v>
      </c>
      <c r="O109" s="18">
        <v>1</v>
      </c>
      <c r="X109" s="18">
        <v>1</v>
      </c>
      <c r="Y109">
        <v>6</v>
      </c>
      <c r="Z109" s="18">
        <v>4</v>
      </c>
      <c r="AB109" s="18">
        <v>2</v>
      </c>
      <c r="AC109" s="18">
        <v>6</v>
      </c>
      <c r="AD109" s="18">
        <v>6</v>
      </c>
      <c r="AF109" s="18">
        <v>6</v>
      </c>
      <c r="AG109" t="s">
        <v>429</v>
      </c>
      <c r="AJ109" s="14"/>
    </row>
    <row r="110" spans="1:36" x14ac:dyDescent="0.35">
      <c r="A110" t="s">
        <v>42</v>
      </c>
      <c r="B110" t="s">
        <v>43</v>
      </c>
      <c r="C110" t="s">
        <v>426</v>
      </c>
      <c r="D110" t="s">
        <v>205</v>
      </c>
      <c r="E110">
        <v>49465</v>
      </c>
      <c r="F110" s="15">
        <v>46551</v>
      </c>
      <c r="G110" s="16">
        <v>838</v>
      </c>
      <c r="H110">
        <v>3</v>
      </c>
      <c r="I110">
        <v>1</v>
      </c>
      <c r="J110">
        <v>2</v>
      </c>
      <c r="K110">
        <v>1</v>
      </c>
      <c r="L110" s="17" t="s">
        <v>72</v>
      </c>
      <c r="M110" t="s">
        <v>367</v>
      </c>
      <c r="N110" t="s">
        <v>428</v>
      </c>
      <c r="O110" s="18">
        <v>1</v>
      </c>
      <c r="X110" s="18">
        <v>1</v>
      </c>
      <c r="Y110">
        <v>6</v>
      </c>
      <c r="Z110" s="18">
        <v>4</v>
      </c>
      <c r="AB110" s="18">
        <v>2</v>
      </c>
      <c r="AC110" s="18">
        <v>6</v>
      </c>
      <c r="AD110" s="18">
        <v>6</v>
      </c>
      <c r="AF110" s="18">
        <v>6</v>
      </c>
      <c r="AG110" t="s">
        <v>429</v>
      </c>
      <c r="AJ110" s="14"/>
    </row>
    <row r="111" spans="1:36" x14ac:dyDescent="0.35">
      <c r="A111" t="s">
        <v>42</v>
      </c>
      <c r="B111" t="s">
        <v>43</v>
      </c>
      <c r="C111" t="s">
        <v>426</v>
      </c>
      <c r="D111" t="s">
        <v>206</v>
      </c>
      <c r="E111">
        <v>49465</v>
      </c>
      <c r="F111" s="15">
        <v>46551</v>
      </c>
      <c r="G111" s="16">
        <v>838</v>
      </c>
      <c r="H111">
        <v>3</v>
      </c>
      <c r="I111">
        <v>1</v>
      </c>
      <c r="J111">
        <v>2</v>
      </c>
      <c r="K111">
        <v>1</v>
      </c>
      <c r="L111" s="17" t="s">
        <v>72</v>
      </c>
      <c r="M111" t="s">
        <v>367</v>
      </c>
      <c r="N111" t="s">
        <v>428</v>
      </c>
      <c r="O111" s="18">
        <v>1</v>
      </c>
      <c r="X111" s="18">
        <v>1</v>
      </c>
      <c r="Y111">
        <v>6</v>
      </c>
      <c r="Z111" s="18">
        <v>4</v>
      </c>
      <c r="AB111" s="18">
        <v>2</v>
      </c>
      <c r="AC111" s="18">
        <v>6</v>
      </c>
      <c r="AD111" s="18">
        <v>6</v>
      </c>
      <c r="AF111" s="18">
        <v>6</v>
      </c>
      <c r="AG111" t="s">
        <v>429</v>
      </c>
      <c r="AJ111" s="14"/>
    </row>
    <row r="112" spans="1:36" x14ac:dyDescent="0.35">
      <c r="F112" s="15"/>
      <c r="G112" s="16"/>
      <c r="L112" s="17"/>
      <c r="P112" s="18"/>
      <c r="Q112" s="18"/>
      <c r="R112" s="18"/>
      <c r="S112" s="18"/>
      <c r="T112" s="18"/>
      <c r="U112" s="18"/>
      <c r="V112" s="18"/>
      <c r="W112" s="18"/>
      <c r="X112" s="18"/>
      <c r="Z112" s="18"/>
      <c r="AA112" s="18"/>
      <c r="AB112" s="18"/>
      <c r="AC112" s="18"/>
      <c r="AD112" s="18"/>
      <c r="AE112" s="18"/>
      <c r="AF112" s="18"/>
      <c r="AJ112" s="14"/>
    </row>
    <row r="113" spans="1:36" x14ac:dyDescent="0.35">
      <c r="F113" s="15"/>
      <c r="G113" s="16"/>
      <c r="L113" s="17"/>
      <c r="P113" s="18"/>
      <c r="Q113" s="18"/>
      <c r="R113" s="18"/>
      <c r="S113" s="18"/>
      <c r="T113" s="18"/>
      <c r="U113" s="18"/>
      <c r="V113" s="18"/>
      <c r="W113" s="18"/>
      <c r="X113" s="18"/>
      <c r="Z113" s="18"/>
      <c r="AA113" s="18"/>
      <c r="AB113" s="18"/>
      <c r="AC113" s="18"/>
      <c r="AD113" s="18"/>
      <c r="AE113" s="18"/>
      <c r="AF113" s="18"/>
      <c r="AJ113" s="14"/>
    </row>
    <row r="114" spans="1:36" x14ac:dyDescent="0.35">
      <c r="F114" s="15"/>
      <c r="G114" s="16"/>
      <c r="L114" s="17"/>
      <c r="P114" s="18"/>
      <c r="Q114" s="18"/>
      <c r="R114" s="18"/>
      <c r="S114" s="18"/>
      <c r="T114" s="18"/>
      <c r="U114" s="18"/>
      <c r="V114" s="18"/>
      <c r="W114" s="18"/>
      <c r="X114" s="18"/>
      <c r="Z114" s="18"/>
      <c r="AA114" s="18"/>
      <c r="AB114" s="18"/>
      <c r="AC114" s="18"/>
      <c r="AD114" s="18"/>
      <c r="AE114" s="18"/>
      <c r="AF114" s="18"/>
      <c r="AJ114" s="14"/>
    </row>
    <row r="115" spans="1:36" x14ac:dyDescent="0.35">
      <c r="F115" s="15"/>
      <c r="G115" s="16"/>
      <c r="L115" s="17"/>
      <c r="P115" s="18"/>
      <c r="Q115" s="18"/>
      <c r="R115" s="18"/>
      <c r="S115" s="18"/>
      <c r="T115" s="18"/>
      <c r="U115" s="18"/>
      <c r="V115" s="18"/>
      <c r="W115" s="18"/>
      <c r="X115" s="18"/>
      <c r="Z115" s="18"/>
      <c r="AA115" s="18"/>
      <c r="AB115" s="18"/>
      <c r="AC115" s="18"/>
      <c r="AD115" s="18"/>
      <c r="AE115" s="18"/>
      <c r="AF115" s="18"/>
      <c r="AJ115" s="14"/>
    </row>
    <row r="116" spans="1:36" x14ac:dyDescent="0.35">
      <c r="F116" s="15"/>
      <c r="G116" s="16"/>
      <c r="L116" s="17"/>
      <c r="P116" s="18"/>
      <c r="Q116" s="18"/>
      <c r="R116" s="18"/>
      <c r="S116" s="18"/>
      <c r="T116" s="18"/>
      <c r="U116" s="18"/>
      <c r="V116" s="18"/>
      <c r="W116" s="18"/>
      <c r="X116" s="18"/>
      <c r="Z116" s="18"/>
      <c r="AA116" s="18"/>
      <c r="AB116" s="18"/>
      <c r="AC116" s="18"/>
      <c r="AD116" s="18"/>
      <c r="AE116" s="18"/>
      <c r="AF116" s="18"/>
      <c r="AJ116" s="14"/>
    </row>
    <row r="117" spans="1:36" x14ac:dyDescent="0.35">
      <c r="F117" s="15"/>
      <c r="G117" s="16"/>
      <c r="L117" s="17"/>
      <c r="P117" s="18"/>
      <c r="Q117" s="18"/>
      <c r="R117" s="18"/>
      <c r="S117" s="18"/>
      <c r="T117" s="18"/>
      <c r="U117" s="18"/>
      <c r="V117" s="18"/>
      <c r="W117" s="18"/>
      <c r="X117" s="18"/>
      <c r="Z117" s="18"/>
      <c r="AA117" s="18"/>
      <c r="AB117" s="18"/>
      <c r="AC117" s="18"/>
      <c r="AD117" s="18"/>
      <c r="AE117" s="18"/>
      <c r="AF117" s="18"/>
      <c r="AJ117" s="14"/>
    </row>
    <row r="118" spans="1:36" x14ac:dyDescent="0.35">
      <c r="F118" s="15"/>
      <c r="G118" s="16"/>
      <c r="L118" s="17"/>
      <c r="P118" s="18"/>
      <c r="Q118" s="18"/>
      <c r="R118" s="18"/>
      <c r="S118" s="18"/>
      <c r="T118" s="18"/>
      <c r="U118" s="18"/>
      <c r="V118" s="18"/>
      <c r="W118" s="18"/>
      <c r="X118" s="18"/>
      <c r="Z118" s="18"/>
      <c r="AA118" s="18"/>
      <c r="AB118" s="18"/>
      <c r="AC118" s="18"/>
      <c r="AD118" s="18"/>
      <c r="AE118" s="18"/>
      <c r="AF118" s="18"/>
      <c r="AJ118" s="14"/>
    </row>
    <row r="119" spans="1:36" x14ac:dyDescent="0.35">
      <c r="F119" s="15"/>
      <c r="G119" s="16"/>
      <c r="L119" s="17"/>
      <c r="P119" s="18"/>
      <c r="Q119" s="18"/>
      <c r="R119" s="18"/>
      <c r="S119" s="18"/>
      <c r="T119" s="18"/>
      <c r="U119" s="18"/>
      <c r="V119" s="18"/>
      <c r="W119" s="18"/>
      <c r="X119" s="18"/>
      <c r="Z119" s="18"/>
      <c r="AA119" s="18"/>
      <c r="AB119" s="18"/>
      <c r="AC119" s="18"/>
      <c r="AD119" s="18"/>
      <c r="AE119" s="18"/>
      <c r="AF119" s="18"/>
      <c r="AJ119" s="14"/>
    </row>
    <row r="120" spans="1:36" x14ac:dyDescent="0.35">
      <c r="F120" s="15"/>
      <c r="G120" s="16"/>
      <c r="L120" s="17"/>
      <c r="P120" s="18"/>
      <c r="Q120" s="18"/>
      <c r="R120" s="18"/>
      <c r="S120" s="18"/>
      <c r="T120" s="18"/>
      <c r="U120" s="18"/>
      <c r="V120" s="18"/>
      <c r="W120" s="18"/>
      <c r="X120" s="18"/>
      <c r="Z120" s="18"/>
      <c r="AA120" s="18"/>
      <c r="AB120" s="18"/>
      <c r="AC120" s="18"/>
      <c r="AD120" s="18"/>
      <c r="AE120" s="18"/>
      <c r="AF120" s="18"/>
      <c r="AJ120" s="14"/>
    </row>
    <row r="121" spans="1:36" x14ac:dyDescent="0.35">
      <c r="F121" s="15"/>
      <c r="G121" s="16"/>
      <c r="L121" s="17"/>
      <c r="P121" s="18"/>
      <c r="Q121" s="18"/>
      <c r="R121" s="18"/>
      <c r="S121" s="18"/>
      <c r="T121" s="18"/>
      <c r="U121" s="18"/>
      <c r="V121" s="18"/>
      <c r="W121" s="18"/>
      <c r="X121" s="18"/>
      <c r="Z121" s="18"/>
      <c r="AA121" s="18"/>
      <c r="AB121" s="18"/>
      <c r="AC121" s="18"/>
      <c r="AE121" s="18"/>
      <c r="AJ121" s="14"/>
    </row>
    <row r="122" spans="1:36" x14ac:dyDescent="0.35">
      <c r="F122" s="15"/>
      <c r="G122" s="16"/>
      <c r="L122" s="17"/>
      <c r="P122" s="18"/>
      <c r="Q122" s="18"/>
      <c r="R122" s="18"/>
      <c r="S122" s="18"/>
      <c r="T122" s="18"/>
      <c r="U122" s="18"/>
      <c r="V122" s="18"/>
      <c r="W122" s="18"/>
      <c r="X122" s="18"/>
      <c r="Z122" s="18"/>
      <c r="AA122" s="18"/>
      <c r="AB122" s="18"/>
      <c r="AC122" s="18"/>
      <c r="AE122" s="18"/>
      <c r="AJ122" s="14"/>
    </row>
    <row r="123" spans="1:36" x14ac:dyDescent="0.35">
      <c r="F123" s="15"/>
      <c r="G123" s="16"/>
      <c r="L123" s="17"/>
      <c r="P123" s="18"/>
      <c r="Q123" s="18"/>
      <c r="R123" s="18"/>
      <c r="S123" s="18"/>
      <c r="T123" s="18"/>
      <c r="U123" s="18"/>
      <c r="V123" s="18"/>
      <c r="W123" s="18"/>
      <c r="X123" s="18"/>
      <c r="Z123" s="18"/>
      <c r="AA123" s="18"/>
      <c r="AB123" s="18"/>
      <c r="AC123" s="18"/>
      <c r="AE123" s="18"/>
      <c r="AJ123" s="14"/>
    </row>
    <row r="124" spans="1:36" x14ac:dyDescent="0.35">
      <c r="F124" s="15"/>
      <c r="G124" s="16"/>
      <c r="L124" s="17"/>
      <c r="P124" s="18"/>
      <c r="Q124" s="18"/>
      <c r="R124" s="18"/>
      <c r="S124" s="18"/>
      <c r="T124" s="18"/>
      <c r="U124" s="18"/>
      <c r="V124" s="18"/>
      <c r="W124" s="18"/>
      <c r="X124" s="18"/>
      <c r="Z124" s="18"/>
      <c r="AA124" s="18"/>
      <c r="AB124" s="18"/>
      <c r="AC124" s="18"/>
      <c r="AE124" s="18"/>
      <c r="AJ124" s="14"/>
    </row>
    <row r="125" spans="1:36" x14ac:dyDescent="0.35">
      <c r="F125" s="15"/>
      <c r="G125" s="16"/>
      <c r="L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Z125" s="18"/>
      <c r="AA125" s="18"/>
      <c r="AB125" s="18"/>
      <c r="AC125" s="18"/>
      <c r="AD125" s="18"/>
      <c r="AE125" s="18"/>
      <c r="AF125" s="18"/>
      <c r="AJ125" s="14"/>
    </row>
    <row r="128" spans="1:36" s="423" customFormat="1" x14ac:dyDescent="0.35">
      <c r="A128" s="423" t="s">
        <v>351</v>
      </c>
    </row>
    <row r="129" spans="1:37" ht="128.5" x14ac:dyDescent="0.35">
      <c r="A129" s="2" t="s">
        <v>5</v>
      </c>
      <c r="B129" s="3" t="s">
        <v>6</v>
      </c>
      <c r="C129" s="4" t="s">
        <v>7</v>
      </c>
      <c r="D129" s="5" t="s">
        <v>8</v>
      </c>
      <c r="E129" s="4" t="s">
        <v>9</v>
      </c>
      <c r="F129" s="12" t="s">
        <v>10</v>
      </c>
      <c r="G129" s="12" t="s">
        <v>11</v>
      </c>
      <c r="H129" s="12" t="s">
        <v>12</v>
      </c>
      <c r="I129" s="12" t="s">
        <v>13</v>
      </c>
      <c r="J129" s="12" t="s">
        <v>15</v>
      </c>
      <c r="K129" s="12" t="s">
        <v>14</v>
      </c>
      <c r="L129" s="6" t="s">
        <v>16</v>
      </c>
      <c r="M129" s="2" t="s">
        <v>17</v>
      </c>
      <c r="N129" s="7" t="s">
        <v>18</v>
      </c>
      <c r="O129" s="8" t="s">
        <v>19</v>
      </c>
      <c r="P129" s="8" t="s">
        <v>20</v>
      </c>
      <c r="Q129" s="8" t="s">
        <v>21</v>
      </c>
      <c r="R129" s="8" t="s">
        <v>22</v>
      </c>
      <c r="S129" s="8" t="s">
        <v>23</v>
      </c>
      <c r="T129" s="8" t="s">
        <v>24</v>
      </c>
      <c r="U129" s="8" t="s">
        <v>25</v>
      </c>
      <c r="V129" s="8" t="s">
        <v>26</v>
      </c>
      <c r="W129" s="8" t="s">
        <v>27</v>
      </c>
      <c r="X129" s="8" t="s">
        <v>28</v>
      </c>
      <c r="Y129" s="8" t="s">
        <v>29</v>
      </c>
      <c r="Z129" s="8" t="s">
        <v>30</v>
      </c>
      <c r="AA129" s="8" t="s">
        <v>31</v>
      </c>
      <c r="AB129" s="8" t="s">
        <v>32</v>
      </c>
      <c r="AC129" s="8" t="s">
        <v>33</v>
      </c>
      <c r="AD129" s="8" t="s">
        <v>34</v>
      </c>
      <c r="AE129" s="8" t="s">
        <v>35</v>
      </c>
      <c r="AF129" s="8" t="s">
        <v>36</v>
      </c>
      <c r="AG129" s="9" t="s">
        <v>37</v>
      </c>
      <c r="AH129" s="10" t="s">
        <v>38</v>
      </c>
      <c r="AI129" s="10" t="s">
        <v>39</v>
      </c>
      <c r="AJ129" s="10" t="s">
        <v>40</v>
      </c>
      <c r="AK129" s="11" t="s">
        <v>41</v>
      </c>
    </row>
    <row r="130" spans="1:37" x14ac:dyDescent="0.35">
      <c r="A130" t="s">
        <v>42</v>
      </c>
      <c r="B130" t="s">
        <v>43</v>
      </c>
      <c r="C130" t="s">
        <v>90</v>
      </c>
      <c r="D130" t="s">
        <v>347</v>
      </c>
      <c r="E130">
        <v>33334</v>
      </c>
      <c r="F130" s="15">
        <v>46887</v>
      </c>
      <c r="G130" s="16">
        <v>1187</v>
      </c>
      <c r="H130">
        <v>4</v>
      </c>
      <c r="I130">
        <v>1</v>
      </c>
      <c r="J130">
        <v>0</v>
      </c>
      <c r="K130">
        <v>1</v>
      </c>
      <c r="L130" s="17" t="s">
        <v>239</v>
      </c>
      <c r="M130" t="s">
        <v>101</v>
      </c>
      <c r="N130" t="s">
        <v>240</v>
      </c>
      <c r="P130" s="18">
        <v>0</v>
      </c>
      <c r="T130" s="18">
        <v>0</v>
      </c>
      <c r="X130">
        <v>4</v>
      </c>
      <c r="Y130" s="18">
        <v>6</v>
      </c>
      <c r="Z130" s="18">
        <v>3</v>
      </c>
      <c r="AB130" s="18">
        <v>3</v>
      </c>
      <c r="AC130" s="18">
        <v>6</v>
      </c>
      <c r="AD130" s="18">
        <v>6</v>
      </c>
      <c r="AF130" s="18">
        <v>6</v>
      </c>
      <c r="AG130">
        <v>9</v>
      </c>
      <c r="AH130">
        <v>0</v>
      </c>
      <c r="AI130">
        <v>9</v>
      </c>
      <c r="AJ130" s="14">
        <v>0</v>
      </c>
      <c r="AK130" t="s">
        <v>50</v>
      </c>
    </row>
    <row r="131" spans="1:37" x14ac:dyDescent="0.35">
      <c r="A131" t="s">
        <v>42</v>
      </c>
      <c r="B131" t="s">
        <v>43</v>
      </c>
      <c r="C131" t="s">
        <v>115</v>
      </c>
      <c r="D131" t="s">
        <v>139</v>
      </c>
      <c r="E131">
        <v>44051</v>
      </c>
      <c r="F131" s="15">
        <v>45810</v>
      </c>
      <c r="G131" s="16">
        <v>110</v>
      </c>
      <c r="H131">
        <v>3</v>
      </c>
      <c r="I131">
        <v>1</v>
      </c>
      <c r="J131">
        <v>0</v>
      </c>
      <c r="K131">
        <v>1</v>
      </c>
      <c r="L131" s="17" t="s">
        <v>131</v>
      </c>
      <c r="M131" t="s">
        <v>101</v>
      </c>
      <c r="N131" t="s">
        <v>116</v>
      </c>
      <c r="O131">
        <v>0</v>
      </c>
      <c r="R131">
        <v>0</v>
      </c>
      <c r="T131">
        <v>0</v>
      </c>
      <c r="U131" s="18">
        <v>2</v>
      </c>
      <c r="W131">
        <v>0</v>
      </c>
      <c r="X131" s="18">
        <v>6</v>
      </c>
      <c r="Y131" s="18">
        <v>6</v>
      </c>
      <c r="Z131" s="18">
        <v>2</v>
      </c>
      <c r="AA131" s="18">
        <v>2</v>
      </c>
      <c r="AB131" s="18">
        <v>2</v>
      </c>
      <c r="AC131">
        <v>5</v>
      </c>
      <c r="AD131" s="18">
        <v>6</v>
      </c>
      <c r="AF131" s="18">
        <v>6</v>
      </c>
      <c r="AG131">
        <v>13</v>
      </c>
      <c r="AH131">
        <v>0</v>
      </c>
      <c r="AI131">
        <v>13</v>
      </c>
      <c r="AJ131" s="14">
        <v>0</v>
      </c>
      <c r="AK131" t="s">
        <v>50</v>
      </c>
    </row>
    <row r="132" spans="1:37" x14ac:dyDescent="0.35">
      <c r="A132" t="s">
        <v>42</v>
      </c>
      <c r="B132" t="s">
        <v>43</v>
      </c>
      <c r="C132" t="s">
        <v>92</v>
      </c>
      <c r="D132" t="s">
        <v>158</v>
      </c>
      <c r="E132">
        <v>16314</v>
      </c>
      <c r="F132" s="15">
        <v>46001</v>
      </c>
      <c r="G132" s="16">
        <v>301</v>
      </c>
      <c r="H132">
        <v>3</v>
      </c>
      <c r="I132">
        <v>1</v>
      </c>
      <c r="J132">
        <v>0</v>
      </c>
      <c r="K132">
        <v>1</v>
      </c>
      <c r="L132" s="17" t="s">
        <v>131</v>
      </c>
      <c r="M132" t="s">
        <v>125</v>
      </c>
      <c r="N132" t="s">
        <v>97</v>
      </c>
      <c r="O132">
        <v>0</v>
      </c>
      <c r="Q132">
        <v>0</v>
      </c>
      <c r="W132">
        <v>5</v>
      </c>
      <c r="X132" s="18">
        <v>6</v>
      </c>
      <c r="Y132" s="18">
        <v>6</v>
      </c>
      <c r="AD132" s="18">
        <v>6</v>
      </c>
      <c r="AF132" s="18">
        <v>6</v>
      </c>
      <c r="AG132">
        <v>7</v>
      </c>
      <c r="AH132">
        <v>0</v>
      </c>
      <c r="AI132">
        <v>7</v>
      </c>
      <c r="AJ132" s="14">
        <v>0</v>
      </c>
      <c r="AK132" t="s">
        <v>50</v>
      </c>
    </row>
    <row r="133" spans="1:37" x14ac:dyDescent="0.35">
      <c r="A133" t="s">
        <v>42</v>
      </c>
      <c r="B133" t="s">
        <v>86</v>
      </c>
      <c r="C133" t="s">
        <v>55</v>
      </c>
      <c r="D133" t="s">
        <v>298</v>
      </c>
      <c r="E133">
        <v>32640</v>
      </c>
      <c r="F133" s="15">
        <v>45930</v>
      </c>
      <c r="G133" s="16">
        <v>230</v>
      </c>
      <c r="H133">
        <v>4</v>
      </c>
      <c r="I133">
        <v>1</v>
      </c>
      <c r="J133">
        <v>1</v>
      </c>
      <c r="K133">
        <v>1</v>
      </c>
      <c r="L133" s="17" t="s">
        <v>66</v>
      </c>
      <c r="M133" t="s">
        <v>101</v>
      </c>
      <c r="N133" t="s">
        <v>143</v>
      </c>
      <c r="AG133">
        <v>0</v>
      </c>
      <c r="AH133">
        <v>0</v>
      </c>
      <c r="AI133">
        <v>0</v>
      </c>
      <c r="AJ133" s="14" t="e">
        <v>#DIV/0!</v>
      </c>
      <c r="AK133" t="s">
        <v>50</v>
      </c>
    </row>
    <row r="134" spans="1:37" x14ac:dyDescent="0.35">
      <c r="A134" t="s">
        <v>42</v>
      </c>
      <c r="B134" t="s">
        <v>43</v>
      </c>
      <c r="C134" t="s">
        <v>55</v>
      </c>
      <c r="D134" t="s">
        <v>293</v>
      </c>
      <c r="E134">
        <v>39827</v>
      </c>
      <c r="F134" s="15">
        <v>45903</v>
      </c>
      <c r="G134" s="16">
        <v>203</v>
      </c>
      <c r="H134">
        <v>3</v>
      </c>
      <c r="I134">
        <v>1</v>
      </c>
      <c r="J134">
        <v>0</v>
      </c>
      <c r="K134">
        <v>1</v>
      </c>
      <c r="L134" s="17" t="s">
        <v>131</v>
      </c>
      <c r="M134" t="s">
        <v>101</v>
      </c>
      <c r="N134" t="s">
        <v>122</v>
      </c>
      <c r="O134">
        <v>0</v>
      </c>
      <c r="S134" s="18">
        <v>3</v>
      </c>
      <c r="U134">
        <v>0</v>
      </c>
      <c r="W134">
        <v>0</v>
      </c>
      <c r="X134">
        <v>4</v>
      </c>
      <c r="Y134" s="18">
        <v>6</v>
      </c>
      <c r="Z134" s="18">
        <v>2</v>
      </c>
      <c r="AA134" s="18">
        <v>2</v>
      </c>
      <c r="AB134" s="18">
        <v>2</v>
      </c>
      <c r="AC134">
        <v>5</v>
      </c>
      <c r="AD134" s="18">
        <v>6</v>
      </c>
      <c r="AF134" s="18">
        <v>6</v>
      </c>
      <c r="AG134">
        <v>12</v>
      </c>
      <c r="AH134">
        <v>0</v>
      </c>
      <c r="AI134">
        <v>12</v>
      </c>
      <c r="AJ134" s="14">
        <v>0</v>
      </c>
      <c r="AK134" t="s">
        <v>50</v>
      </c>
    </row>
    <row r="135" spans="1:37" x14ac:dyDescent="0.35">
      <c r="A135" t="s">
        <v>42</v>
      </c>
      <c r="B135" t="s">
        <v>86</v>
      </c>
      <c r="C135" t="s">
        <v>151</v>
      </c>
      <c r="D135" t="s">
        <v>348</v>
      </c>
      <c r="E135">
        <v>43155</v>
      </c>
      <c r="F135" s="15">
        <v>45939</v>
      </c>
      <c r="G135" s="16">
        <v>239</v>
      </c>
      <c r="H135">
        <v>3</v>
      </c>
      <c r="I135">
        <v>1</v>
      </c>
      <c r="J135">
        <v>2</v>
      </c>
      <c r="K135">
        <v>1</v>
      </c>
      <c r="L135" s="17" t="s">
        <v>72</v>
      </c>
      <c r="M135" t="s">
        <v>101</v>
      </c>
      <c r="N135" t="s">
        <v>152</v>
      </c>
      <c r="O135">
        <v>0</v>
      </c>
      <c r="T135" s="18">
        <v>3</v>
      </c>
      <c r="Y135" s="18">
        <v>6</v>
      </c>
      <c r="Z135" s="18">
        <v>3</v>
      </c>
      <c r="AG135">
        <v>4</v>
      </c>
      <c r="AH135">
        <v>0</v>
      </c>
      <c r="AI135">
        <v>4</v>
      </c>
      <c r="AJ135" s="14">
        <v>0</v>
      </c>
      <c r="AK135" t="s">
        <v>50</v>
      </c>
    </row>
    <row r="136" spans="1:37" x14ac:dyDescent="0.35">
      <c r="A136" t="s">
        <v>42</v>
      </c>
      <c r="B136" t="s">
        <v>86</v>
      </c>
      <c r="C136" t="s">
        <v>151</v>
      </c>
      <c r="D136" t="s">
        <v>160</v>
      </c>
      <c r="E136">
        <v>43609</v>
      </c>
      <c r="F136" s="15">
        <v>47415</v>
      </c>
      <c r="G136" s="16">
        <v>1715</v>
      </c>
      <c r="H136">
        <v>3</v>
      </c>
      <c r="I136">
        <v>1</v>
      </c>
      <c r="J136">
        <v>0</v>
      </c>
      <c r="K136">
        <v>1</v>
      </c>
      <c r="L136" s="17" t="s">
        <v>131</v>
      </c>
      <c r="M136" t="s">
        <v>125</v>
      </c>
      <c r="N136" t="s">
        <v>157</v>
      </c>
      <c r="O136" s="18">
        <v>0</v>
      </c>
      <c r="P136" s="18"/>
      <c r="Q136" s="18"/>
      <c r="R136" s="18"/>
      <c r="S136" s="18">
        <v>6</v>
      </c>
      <c r="T136" s="18"/>
      <c r="U136" s="18"/>
      <c r="V136" s="18"/>
      <c r="W136" s="18"/>
      <c r="X136" s="18">
        <v>6</v>
      </c>
      <c r="Y136" s="18">
        <v>6</v>
      </c>
      <c r="Z136" s="18">
        <v>3</v>
      </c>
      <c r="AA136" s="18"/>
      <c r="AB136" s="18"/>
      <c r="AC136" s="18"/>
      <c r="AD136" s="18"/>
      <c r="AE136" s="18"/>
      <c r="AF136" s="18"/>
      <c r="AG136">
        <v>5</v>
      </c>
      <c r="AH136">
        <v>0</v>
      </c>
      <c r="AI136">
        <v>5</v>
      </c>
      <c r="AJ136" s="14">
        <v>0</v>
      </c>
      <c r="AK136" t="s">
        <v>50</v>
      </c>
    </row>
    <row r="137" spans="1:37" x14ac:dyDescent="0.35">
      <c r="A137" t="s">
        <v>42</v>
      </c>
      <c r="B137" t="s">
        <v>43</v>
      </c>
      <c r="C137" t="s">
        <v>90</v>
      </c>
      <c r="D137" t="s">
        <v>149</v>
      </c>
      <c r="E137">
        <v>38645</v>
      </c>
      <c r="F137" s="15">
        <v>46296</v>
      </c>
      <c r="G137" s="16">
        <v>596</v>
      </c>
      <c r="H137">
        <v>0</v>
      </c>
      <c r="I137">
        <v>1</v>
      </c>
      <c r="J137">
        <v>0</v>
      </c>
      <c r="K137">
        <v>0</v>
      </c>
      <c r="L137" s="20" t="s">
        <v>133</v>
      </c>
      <c r="M137" t="s">
        <v>101</v>
      </c>
      <c r="N137" t="s">
        <v>121</v>
      </c>
      <c r="Y137" s="18">
        <v>6</v>
      </c>
      <c r="AB137">
        <v>0</v>
      </c>
      <c r="AC137" s="18">
        <v>6</v>
      </c>
      <c r="AD137" s="18">
        <v>6</v>
      </c>
      <c r="AG137">
        <v>4</v>
      </c>
      <c r="AH137">
        <v>0</v>
      </c>
      <c r="AI137">
        <v>4</v>
      </c>
      <c r="AJ137" s="14">
        <v>0</v>
      </c>
      <c r="AK137" t="s">
        <v>50</v>
      </c>
    </row>
    <row r="138" spans="1:37" x14ac:dyDescent="0.35">
      <c r="A138" t="s">
        <v>42</v>
      </c>
      <c r="B138" t="s">
        <v>101</v>
      </c>
      <c r="C138" t="s">
        <v>92</v>
      </c>
      <c r="D138" t="s">
        <v>147</v>
      </c>
      <c r="E138">
        <v>40570</v>
      </c>
      <c r="F138" s="15">
        <v>46510</v>
      </c>
      <c r="G138" s="16">
        <v>810</v>
      </c>
      <c r="H138">
        <v>4</v>
      </c>
      <c r="I138">
        <v>1</v>
      </c>
      <c r="J138">
        <v>0</v>
      </c>
      <c r="K138">
        <v>1</v>
      </c>
      <c r="L138" s="17" t="s">
        <v>132</v>
      </c>
      <c r="M138" t="s">
        <v>101</v>
      </c>
      <c r="N138" t="s">
        <v>102</v>
      </c>
      <c r="O138" s="18">
        <v>2</v>
      </c>
      <c r="Q138" s="18">
        <v>0</v>
      </c>
      <c r="T138" s="18">
        <v>0</v>
      </c>
      <c r="X138" s="18">
        <v>6</v>
      </c>
      <c r="Y138" s="18">
        <v>6</v>
      </c>
      <c r="Z138" s="18">
        <v>2</v>
      </c>
      <c r="AA138" s="18">
        <v>3</v>
      </c>
      <c r="AB138" s="18">
        <v>2</v>
      </c>
      <c r="AC138" s="18">
        <v>6</v>
      </c>
      <c r="AD138" s="18">
        <v>6</v>
      </c>
      <c r="AF138" s="18">
        <v>6</v>
      </c>
      <c r="AG138">
        <v>11</v>
      </c>
      <c r="AH138">
        <v>0</v>
      </c>
      <c r="AI138">
        <v>11</v>
      </c>
      <c r="AJ138" s="14">
        <v>0</v>
      </c>
      <c r="AK138" t="s">
        <v>50</v>
      </c>
    </row>
    <row r="139" spans="1:37" x14ac:dyDescent="0.35">
      <c r="A139" t="s">
        <v>42</v>
      </c>
      <c r="B139" t="s">
        <v>43</v>
      </c>
      <c r="C139" t="s">
        <v>108</v>
      </c>
      <c r="D139" t="s">
        <v>299</v>
      </c>
      <c r="E139">
        <v>41819</v>
      </c>
      <c r="F139" s="15">
        <v>46942</v>
      </c>
      <c r="G139" s="16">
        <v>1242</v>
      </c>
      <c r="H139">
        <v>3</v>
      </c>
      <c r="I139">
        <v>1</v>
      </c>
      <c r="J139">
        <v>0</v>
      </c>
      <c r="K139">
        <v>1</v>
      </c>
      <c r="L139" s="17" t="s">
        <v>131</v>
      </c>
      <c r="M139" t="s">
        <v>101</v>
      </c>
      <c r="N139" t="s">
        <v>237</v>
      </c>
      <c r="O139" s="18">
        <v>2</v>
      </c>
      <c r="T139" s="18">
        <v>0</v>
      </c>
      <c r="X139" s="18">
        <v>6</v>
      </c>
      <c r="Y139" s="18">
        <v>6</v>
      </c>
      <c r="AG139">
        <v>4</v>
      </c>
      <c r="AH139">
        <v>0</v>
      </c>
      <c r="AI139">
        <v>4</v>
      </c>
      <c r="AJ139" s="14">
        <v>0</v>
      </c>
      <c r="AK139" t="s">
        <v>50</v>
      </c>
    </row>
    <row r="140" spans="1:37" x14ac:dyDescent="0.35">
      <c r="A140" t="s">
        <v>42</v>
      </c>
      <c r="B140" t="s">
        <v>51</v>
      </c>
      <c r="C140" t="s">
        <v>83</v>
      </c>
      <c r="D140" t="s">
        <v>295</v>
      </c>
      <c r="E140">
        <v>42255</v>
      </c>
      <c r="F140" s="15">
        <v>47155</v>
      </c>
      <c r="G140" s="16">
        <v>1455</v>
      </c>
      <c r="H140">
        <v>2</v>
      </c>
      <c r="I140">
        <v>1</v>
      </c>
      <c r="J140">
        <v>0</v>
      </c>
      <c r="K140">
        <v>1</v>
      </c>
      <c r="L140" s="17" t="s">
        <v>134</v>
      </c>
      <c r="M140" t="s">
        <v>125</v>
      </c>
      <c r="N140" t="s">
        <v>127</v>
      </c>
      <c r="O140" s="18">
        <v>2</v>
      </c>
      <c r="Y140" s="18">
        <v>4</v>
      </c>
      <c r="Z140" s="18">
        <v>4</v>
      </c>
      <c r="AC140">
        <v>5</v>
      </c>
      <c r="AG140">
        <v>4</v>
      </c>
      <c r="AH140">
        <v>0</v>
      </c>
      <c r="AI140">
        <v>4</v>
      </c>
      <c r="AJ140" s="14">
        <v>0</v>
      </c>
      <c r="AK140" t="s">
        <v>50</v>
      </c>
    </row>
    <row r="141" spans="1:37" x14ac:dyDescent="0.35">
      <c r="A141" t="s">
        <v>42</v>
      </c>
      <c r="B141" t="s">
        <v>51</v>
      </c>
      <c r="C141" t="s">
        <v>83</v>
      </c>
      <c r="D141" t="s">
        <v>294</v>
      </c>
      <c r="E141">
        <v>34142</v>
      </c>
      <c r="F141" s="15">
        <v>47085</v>
      </c>
      <c r="G141" s="16">
        <v>1385</v>
      </c>
      <c r="H141">
        <v>3</v>
      </c>
      <c r="I141">
        <v>1</v>
      </c>
      <c r="J141">
        <v>0</v>
      </c>
      <c r="K141">
        <v>1</v>
      </c>
      <c r="L141" s="17" t="s">
        <v>131</v>
      </c>
      <c r="M141" t="s">
        <v>125</v>
      </c>
      <c r="N141" t="s">
        <v>123</v>
      </c>
      <c r="O141" s="18">
        <v>2</v>
      </c>
      <c r="Y141" s="18">
        <v>6</v>
      </c>
      <c r="Z141" s="18">
        <v>3</v>
      </c>
      <c r="AC141" s="18">
        <v>4</v>
      </c>
      <c r="AG141">
        <v>4</v>
      </c>
      <c r="AH141">
        <v>0</v>
      </c>
      <c r="AI141">
        <v>4</v>
      </c>
      <c r="AJ141" s="14">
        <v>0</v>
      </c>
      <c r="AK141" t="s">
        <v>50</v>
      </c>
    </row>
    <row r="142" spans="1:37" x14ac:dyDescent="0.35">
      <c r="A142" t="s">
        <v>42</v>
      </c>
      <c r="B142" t="s">
        <v>43</v>
      </c>
      <c r="C142" t="s">
        <v>55</v>
      </c>
      <c r="D142" t="s">
        <v>137</v>
      </c>
      <c r="E142">
        <v>41508</v>
      </c>
      <c r="F142" s="15">
        <v>46789</v>
      </c>
      <c r="G142" s="16">
        <v>1089</v>
      </c>
      <c r="H142">
        <v>4</v>
      </c>
      <c r="I142">
        <v>1</v>
      </c>
      <c r="J142">
        <v>1</v>
      </c>
      <c r="K142">
        <v>1</v>
      </c>
      <c r="L142" s="17" t="s">
        <v>66</v>
      </c>
      <c r="M142" t="s">
        <v>101</v>
      </c>
      <c r="N142" t="s">
        <v>67</v>
      </c>
      <c r="S142" s="18">
        <v>3</v>
      </c>
      <c r="T142">
        <v>0</v>
      </c>
      <c r="U142">
        <v>0</v>
      </c>
      <c r="X142">
        <v>4</v>
      </c>
      <c r="Y142">
        <v>6</v>
      </c>
      <c r="Z142">
        <v>2</v>
      </c>
      <c r="AA142">
        <v>2</v>
      </c>
      <c r="AB142">
        <v>0</v>
      </c>
      <c r="AC142">
        <v>6</v>
      </c>
      <c r="AD142">
        <v>6</v>
      </c>
      <c r="AF142">
        <v>6</v>
      </c>
      <c r="AG142">
        <v>11</v>
      </c>
      <c r="AH142">
        <v>0</v>
      </c>
      <c r="AI142">
        <v>11</v>
      </c>
      <c r="AJ142" s="14">
        <v>0</v>
      </c>
      <c r="AK142" t="s">
        <v>50</v>
      </c>
    </row>
    <row r="143" spans="1:37" x14ac:dyDescent="0.35">
      <c r="A143" t="s">
        <v>42</v>
      </c>
      <c r="B143" t="s">
        <v>43</v>
      </c>
      <c r="C143" t="s">
        <v>55</v>
      </c>
      <c r="D143" t="s">
        <v>136</v>
      </c>
      <c r="E143">
        <v>46995</v>
      </c>
      <c r="F143" s="15">
        <v>46365</v>
      </c>
      <c r="G143" s="16">
        <v>665</v>
      </c>
      <c r="H143">
        <v>4</v>
      </c>
      <c r="I143">
        <v>1</v>
      </c>
      <c r="J143">
        <v>2</v>
      </c>
      <c r="K143">
        <v>1</v>
      </c>
      <c r="L143" s="17" t="s">
        <v>64</v>
      </c>
      <c r="M143" t="s">
        <v>101</v>
      </c>
      <c r="N143" t="s">
        <v>65</v>
      </c>
      <c r="O143" s="18">
        <v>3</v>
      </c>
      <c r="P143">
        <v>0</v>
      </c>
      <c r="Q143">
        <v>0</v>
      </c>
      <c r="R143">
        <v>0</v>
      </c>
      <c r="S143">
        <v>2</v>
      </c>
      <c r="T143">
        <v>0</v>
      </c>
      <c r="U143" s="18">
        <v>3</v>
      </c>
      <c r="V143">
        <v>0</v>
      </c>
      <c r="W143">
        <v>0</v>
      </c>
      <c r="X143">
        <v>6</v>
      </c>
      <c r="Y143">
        <v>6</v>
      </c>
      <c r="Z143" s="18">
        <v>3</v>
      </c>
      <c r="AA143">
        <v>4</v>
      </c>
      <c r="AB143" s="18">
        <v>3</v>
      </c>
      <c r="AC143">
        <v>6</v>
      </c>
      <c r="AD143">
        <v>6</v>
      </c>
      <c r="AF143">
        <v>6</v>
      </c>
      <c r="AG143">
        <v>17</v>
      </c>
      <c r="AH143">
        <v>0</v>
      </c>
      <c r="AI143">
        <v>17</v>
      </c>
      <c r="AJ143" s="14">
        <v>0</v>
      </c>
      <c r="AK143" t="s">
        <v>58</v>
      </c>
    </row>
    <row r="144" spans="1:37" x14ac:dyDescent="0.35">
      <c r="A144" t="s">
        <v>42</v>
      </c>
      <c r="B144" t="s">
        <v>43</v>
      </c>
      <c r="C144" t="s">
        <v>140</v>
      </c>
      <c r="D144" t="s">
        <v>297</v>
      </c>
      <c r="E144">
        <v>50995</v>
      </c>
      <c r="F144" s="15">
        <v>47260</v>
      </c>
      <c r="G144" s="16">
        <v>1560</v>
      </c>
      <c r="H144">
        <v>4</v>
      </c>
      <c r="I144">
        <v>1</v>
      </c>
      <c r="J144">
        <v>2</v>
      </c>
      <c r="K144">
        <v>1</v>
      </c>
      <c r="L144" s="17" t="s">
        <v>141</v>
      </c>
      <c r="M144" t="s">
        <v>101</v>
      </c>
      <c r="N144" t="s">
        <v>142</v>
      </c>
      <c r="O144" s="18">
        <v>3</v>
      </c>
      <c r="Q144">
        <v>0</v>
      </c>
      <c r="S144">
        <v>0</v>
      </c>
      <c r="T144">
        <v>0</v>
      </c>
      <c r="V144">
        <v>0</v>
      </c>
      <c r="X144">
        <v>6</v>
      </c>
      <c r="Y144">
        <v>6</v>
      </c>
      <c r="Z144" s="18">
        <v>3</v>
      </c>
      <c r="AA144" s="18">
        <v>3</v>
      </c>
      <c r="AB144" s="18">
        <v>3</v>
      </c>
      <c r="AC144">
        <v>6</v>
      </c>
      <c r="AD144">
        <v>6</v>
      </c>
      <c r="AE144" s="18">
        <v>5</v>
      </c>
      <c r="AF144">
        <v>6</v>
      </c>
      <c r="AG144">
        <v>14</v>
      </c>
      <c r="AH144">
        <v>0</v>
      </c>
      <c r="AI144">
        <v>14</v>
      </c>
      <c r="AJ144" s="14">
        <v>0</v>
      </c>
      <c r="AK144" t="s">
        <v>80</v>
      </c>
    </row>
    <row r="145" spans="1:37" x14ac:dyDescent="0.35">
      <c r="A145" t="s">
        <v>42</v>
      </c>
      <c r="B145" t="s">
        <v>43</v>
      </c>
      <c r="C145" t="s">
        <v>92</v>
      </c>
      <c r="D145" t="s">
        <v>146</v>
      </c>
      <c r="E145">
        <v>16313</v>
      </c>
      <c r="F145" s="15">
        <v>46029</v>
      </c>
      <c r="G145" s="16">
        <v>329</v>
      </c>
      <c r="H145">
        <v>3</v>
      </c>
      <c r="I145">
        <v>1</v>
      </c>
      <c r="J145">
        <v>0</v>
      </c>
      <c r="K145">
        <v>1</v>
      </c>
      <c r="L145" s="17" t="s">
        <v>131</v>
      </c>
      <c r="M145" t="s">
        <v>101</v>
      </c>
      <c r="N145" t="s">
        <v>96</v>
      </c>
      <c r="O145" s="18">
        <v>3</v>
      </c>
      <c r="Q145">
        <v>0</v>
      </c>
      <c r="T145">
        <v>0</v>
      </c>
      <c r="X145">
        <v>6</v>
      </c>
      <c r="Y145">
        <v>6</v>
      </c>
      <c r="AB145">
        <v>4</v>
      </c>
      <c r="AC145">
        <v>6</v>
      </c>
      <c r="AD145">
        <v>6</v>
      </c>
      <c r="AF145">
        <v>6</v>
      </c>
      <c r="AG145">
        <v>9</v>
      </c>
      <c r="AH145">
        <v>0</v>
      </c>
      <c r="AI145">
        <v>9</v>
      </c>
      <c r="AJ145" s="14">
        <v>0</v>
      </c>
      <c r="AK145" t="s">
        <v>50</v>
      </c>
    </row>
    <row r="146" spans="1:37" x14ac:dyDescent="0.35">
      <c r="A146" t="s">
        <v>42</v>
      </c>
      <c r="B146" t="s">
        <v>43</v>
      </c>
      <c r="C146" t="s">
        <v>90</v>
      </c>
      <c r="D146" t="s">
        <v>150</v>
      </c>
      <c r="E146">
        <v>40506</v>
      </c>
      <c r="F146" s="15">
        <v>46582</v>
      </c>
      <c r="G146" s="16">
        <v>882</v>
      </c>
      <c r="H146">
        <v>4</v>
      </c>
      <c r="I146">
        <v>1</v>
      </c>
      <c r="J146">
        <v>0</v>
      </c>
      <c r="K146">
        <v>1</v>
      </c>
      <c r="L146" s="17" t="s">
        <v>135</v>
      </c>
      <c r="M146" t="s">
        <v>101</v>
      </c>
      <c r="N146" t="s">
        <v>124</v>
      </c>
      <c r="T146" s="18">
        <v>3</v>
      </c>
      <c r="X146">
        <v>6</v>
      </c>
      <c r="Y146">
        <v>6</v>
      </c>
      <c r="AG146">
        <v>3</v>
      </c>
      <c r="AH146">
        <v>0</v>
      </c>
      <c r="AI146">
        <v>3</v>
      </c>
      <c r="AJ146" s="14">
        <v>0</v>
      </c>
      <c r="AK146" t="s">
        <v>50</v>
      </c>
    </row>
    <row r="147" spans="1:37" x14ac:dyDescent="0.35">
      <c r="A147" t="s">
        <v>42</v>
      </c>
      <c r="B147" t="s">
        <v>43</v>
      </c>
      <c r="C147" t="s">
        <v>48</v>
      </c>
      <c r="D147" t="s">
        <v>144</v>
      </c>
      <c r="E147">
        <v>12598</v>
      </c>
      <c r="F147" s="15">
        <v>45956</v>
      </c>
      <c r="G147" s="16">
        <v>256</v>
      </c>
      <c r="H147">
        <v>4</v>
      </c>
      <c r="I147">
        <v>1</v>
      </c>
      <c r="J147">
        <v>0</v>
      </c>
      <c r="K147">
        <v>1</v>
      </c>
      <c r="L147" s="17" t="s">
        <v>130</v>
      </c>
      <c r="M147" t="s">
        <v>101</v>
      </c>
      <c r="N147" t="s">
        <v>49</v>
      </c>
      <c r="O147">
        <v>4</v>
      </c>
      <c r="P147">
        <v>0</v>
      </c>
      <c r="T147">
        <v>2</v>
      </c>
      <c r="U147">
        <v>3</v>
      </c>
      <c r="V147">
        <v>2</v>
      </c>
      <c r="X147">
        <v>4</v>
      </c>
      <c r="Y147">
        <v>6</v>
      </c>
      <c r="Z147" s="18">
        <v>4</v>
      </c>
      <c r="AD147">
        <v>6</v>
      </c>
      <c r="AF147">
        <v>6</v>
      </c>
      <c r="AG147">
        <v>10</v>
      </c>
      <c r="AH147">
        <v>0</v>
      </c>
      <c r="AI147">
        <v>10</v>
      </c>
      <c r="AJ147" s="14">
        <v>0</v>
      </c>
      <c r="AK147" t="s">
        <v>50</v>
      </c>
    </row>
    <row r="148" spans="1:37" x14ac:dyDescent="0.35">
      <c r="A148" t="s">
        <v>42</v>
      </c>
      <c r="B148" t="s">
        <v>43</v>
      </c>
      <c r="C148" t="s">
        <v>48</v>
      </c>
      <c r="D148" t="s">
        <v>145</v>
      </c>
      <c r="E148">
        <v>12598</v>
      </c>
      <c r="F148" s="15">
        <v>45956</v>
      </c>
      <c r="G148" s="16">
        <v>256</v>
      </c>
      <c r="H148">
        <v>4</v>
      </c>
      <c r="I148">
        <v>1</v>
      </c>
      <c r="J148">
        <v>0</v>
      </c>
      <c r="K148">
        <v>1</v>
      </c>
      <c r="L148" s="17" t="s">
        <v>130</v>
      </c>
      <c r="M148" t="s">
        <v>101</v>
      </c>
      <c r="N148" t="s">
        <v>49</v>
      </c>
      <c r="O148">
        <v>4</v>
      </c>
      <c r="P148">
        <v>0</v>
      </c>
      <c r="T148">
        <v>2</v>
      </c>
      <c r="U148">
        <v>3</v>
      </c>
      <c r="V148">
        <v>2</v>
      </c>
      <c r="X148">
        <v>4</v>
      </c>
      <c r="Y148">
        <v>6</v>
      </c>
      <c r="Z148">
        <v>4</v>
      </c>
      <c r="AD148">
        <v>6</v>
      </c>
      <c r="AF148">
        <v>6</v>
      </c>
      <c r="AJ148" s="14"/>
      <c r="AK148" t="s">
        <v>50</v>
      </c>
    </row>
    <row r="149" spans="1:37" x14ac:dyDescent="0.35">
      <c r="A149" t="s">
        <v>42</v>
      </c>
      <c r="B149" t="s">
        <v>51</v>
      </c>
      <c r="C149" t="s">
        <v>92</v>
      </c>
      <c r="D149" t="s">
        <v>148</v>
      </c>
      <c r="E149">
        <v>39925</v>
      </c>
      <c r="F149" s="15">
        <v>46271</v>
      </c>
      <c r="G149" s="16">
        <v>571</v>
      </c>
      <c r="H149">
        <v>4</v>
      </c>
      <c r="I149">
        <v>1</v>
      </c>
      <c r="J149">
        <v>1</v>
      </c>
      <c r="K149">
        <v>1</v>
      </c>
      <c r="L149" s="17" t="s">
        <v>61</v>
      </c>
      <c r="M149" t="s">
        <v>125</v>
      </c>
      <c r="N149" t="s">
        <v>103</v>
      </c>
      <c r="O149">
        <v>4</v>
      </c>
      <c r="X149">
        <v>6</v>
      </c>
      <c r="Y149">
        <v>6</v>
      </c>
      <c r="Z149">
        <v>3</v>
      </c>
      <c r="AG149">
        <v>4</v>
      </c>
      <c r="AH149">
        <v>0</v>
      </c>
      <c r="AI149">
        <v>4</v>
      </c>
      <c r="AJ149" s="14">
        <v>0</v>
      </c>
      <c r="AK149" t="s">
        <v>50</v>
      </c>
    </row>
    <row r="150" spans="1:37" x14ac:dyDescent="0.35">
      <c r="A150" t="s">
        <v>42</v>
      </c>
      <c r="B150" t="s">
        <v>43</v>
      </c>
      <c r="C150" t="s">
        <v>55</v>
      </c>
      <c r="D150" t="s">
        <v>300</v>
      </c>
      <c r="E150">
        <v>12254</v>
      </c>
      <c r="F150" s="15">
        <v>45810</v>
      </c>
      <c r="G150" s="16">
        <v>110</v>
      </c>
      <c r="H150">
        <v>4</v>
      </c>
      <c r="I150">
        <v>1</v>
      </c>
      <c r="J150">
        <v>0</v>
      </c>
      <c r="K150">
        <v>2</v>
      </c>
      <c r="L150" s="17" t="s">
        <v>242</v>
      </c>
      <c r="M150" t="s">
        <v>101</v>
      </c>
      <c r="N150" t="s">
        <v>241</v>
      </c>
      <c r="O150" s="18">
        <v>5</v>
      </c>
      <c r="P150" s="18">
        <v>5</v>
      </c>
      <c r="R150" s="18">
        <v>0</v>
      </c>
      <c r="S150" s="18">
        <v>2</v>
      </c>
      <c r="T150" s="18">
        <v>3</v>
      </c>
      <c r="U150" s="18">
        <v>3</v>
      </c>
      <c r="V150" s="18">
        <v>0</v>
      </c>
      <c r="W150" s="18">
        <v>2</v>
      </c>
      <c r="X150" s="18">
        <v>3</v>
      </c>
      <c r="Y150">
        <v>6</v>
      </c>
      <c r="Z150" s="18">
        <v>5</v>
      </c>
      <c r="AA150">
        <v>4</v>
      </c>
      <c r="AB150" s="18">
        <v>5</v>
      </c>
      <c r="AC150">
        <v>6</v>
      </c>
      <c r="AD150">
        <v>6</v>
      </c>
      <c r="AE150">
        <v>6</v>
      </c>
      <c r="AF150">
        <v>6</v>
      </c>
      <c r="AG150">
        <v>17</v>
      </c>
      <c r="AH150">
        <v>0</v>
      </c>
      <c r="AI150">
        <v>17</v>
      </c>
      <c r="AJ150" s="14">
        <v>0</v>
      </c>
      <c r="AK150" t="s">
        <v>50</v>
      </c>
    </row>
    <row r="151" spans="1:37" x14ac:dyDescent="0.35">
      <c r="A151" t="s">
        <v>42</v>
      </c>
      <c r="B151" t="s">
        <v>51</v>
      </c>
      <c r="C151" t="s">
        <v>83</v>
      </c>
      <c r="D151" t="s">
        <v>296</v>
      </c>
      <c r="E151">
        <v>36418</v>
      </c>
      <c r="F151" s="15">
        <v>45809</v>
      </c>
      <c r="G151" s="16">
        <v>109</v>
      </c>
      <c r="H151">
        <v>3</v>
      </c>
      <c r="I151">
        <v>1</v>
      </c>
      <c r="J151">
        <v>1</v>
      </c>
      <c r="K151">
        <v>1</v>
      </c>
      <c r="L151" s="17" t="s">
        <v>128</v>
      </c>
      <c r="M151" t="s">
        <v>101</v>
      </c>
      <c r="N151" t="s">
        <v>129</v>
      </c>
      <c r="AC151">
        <v>6</v>
      </c>
      <c r="AG151">
        <v>1</v>
      </c>
      <c r="AH151">
        <v>0</v>
      </c>
      <c r="AI151">
        <v>1</v>
      </c>
      <c r="AJ151" s="14">
        <v>0</v>
      </c>
      <c r="AK151" t="s">
        <v>50</v>
      </c>
    </row>
    <row r="152" spans="1:37" x14ac:dyDescent="0.35">
      <c r="A152" t="s">
        <v>42</v>
      </c>
      <c r="B152" t="s">
        <v>43</v>
      </c>
      <c r="C152" t="s">
        <v>92</v>
      </c>
      <c r="D152" t="s">
        <v>323</v>
      </c>
      <c r="E152">
        <v>25084</v>
      </c>
      <c r="F152" s="15">
        <v>46672</v>
      </c>
      <c r="G152" s="16">
        <v>972</v>
      </c>
      <c r="H152">
        <v>4</v>
      </c>
      <c r="I152">
        <v>1</v>
      </c>
      <c r="J152">
        <v>1</v>
      </c>
      <c r="K152">
        <v>1</v>
      </c>
      <c r="L152" s="17" t="s">
        <v>66</v>
      </c>
      <c r="M152" t="s">
        <v>125</v>
      </c>
      <c r="N152" t="s">
        <v>104</v>
      </c>
      <c r="O152">
        <v>6</v>
      </c>
      <c r="T152">
        <v>0</v>
      </c>
      <c r="X152">
        <v>6</v>
      </c>
      <c r="Y152">
        <v>6</v>
      </c>
      <c r="Z152">
        <v>4</v>
      </c>
      <c r="AC152">
        <v>4</v>
      </c>
      <c r="AG152">
        <v>6</v>
      </c>
      <c r="AH152">
        <v>0</v>
      </c>
      <c r="AI152">
        <v>6</v>
      </c>
      <c r="AJ152" s="14">
        <v>0</v>
      </c>
      <c r="AK152" t="s">
        <v>80</v>
      </c>
    </row>
    <row r="153" spans="1:37" x14ac:dyDescent="0.35">
      <c r="A153" t="s">
        <v>42</v>
      </c>
      <c r="B153" t="s">
        <v>43</v>
      </c>
      <c r="C153" t="s">
        <v>92</v>
      </c>
      <c r="D153" t="s">
        <v>138</v>
      </c>
      <c r="E153">
        <v>25116</v>
      </c>
      <c r="F153" s="15">
        <v>46632</v>
      </c>
      <c r="G153" s="16">
        <v>932</v>
      </c>
      <c r="H153">
        <v>4</v>
      </c>
      <c r="I153">
        <v>1</v>
      </c>
      <c r="J153">
        <v>1</v>
      </c>
      <c r="K153">
        <v>1</v>
      </c>
      <c r="L153" s="17" t="s">
        <v>66</v>
      </c>
      <c r="M153" t="s">
        <v>101</v>
      </c>
      <c r="N153" t="s">
        <v>93</v>
      </c>
      <c r="O153">
        <v>6</v>
      </c>
      <c r="T153" s="18">
        <v>2</v>
      </c>
      <c r="X153">
        <v>6</v>
      </c>
      <c r="Y153">
        <v>6</v>
      </c>
      <c r="Z153">
        <v>4</v>
      </c>
      <c r="AB153">
        <v>4</v>
      </c>
      <c r="AG153">
        <v>6</v>
      </c>
      <c r="AH153">
        <v>0</v>
      </c>
      <c r="AI153">
        <v>6</v>
      </c>
      <c r="AJ153" s="14">
        <v>0</v>
      </c>
      <c r="AK153" t="s">
        <v>50</v>
      </c>
    </row>
    <row r="154" spans="1:37" x14ac:dyDescent="0.35">
      <c r="A154" t="s">
        <v>42</v>
      </c>
      <c r="B154" t="s">
        <v>51</v>
      </c>
      <c r="C154" t="s">
        <v>92</v>
      </c>
      <c r="D154" t="s">
        <v>350</v>
      </c>
      <c r="E154">
        <v>25280</v>
      </c>
      <c r="F154" s="15">
        <v>46666</v>
      </c>
      <c r="G154" s="16">
        <v>966</v>
      </c>
      <c r="H154">
        <v>4</v>
      </c>
      <c r="I154">
        <v>1</v>
      </c>
      <c r="J154">
        <v>3</v>
      </c>
      <c r="K154">
        <v>1</v>
      </c>
      <c r="L154" s="17" t="s">
        <v>94</v>
      </c>
      <c r="M154" t="s">
        <v>125</v>
      </c>
      <c r="N154" t="s">
        <v>95</v>
      </c>
      <c r="O154">
        <v>6</v>
      </c>
      <c r="T154">
        <v>3</v>
      </c>
      <c r="X154">
        <v>6</v>
      </c>
      <c r="Y154">
        <v>6</v>
      </c>
      <c r="AC154">
        <v>2</v>
      </c>
      <c r="AG154">
        <v>5</v>
      </c>
      <c r="AH154" s="18">
        <v>0</v>
      </c>
      <c r="AI154">
        <v>5</v>
      </c>
      <c r="AJ154" s="14">
        <v>0</v>
      </c>
      <c r="AK154" t="s">
        <v>80</v>
      </c>
    </row>
    <row r="155" spans="1:37" x14ac:dyDescent="0.35">
      <c r="A155" t="s">
        <v>42</v>
      </c>
      <c r="B155" t="s">
        <v>86</v>
      </c>
      <c r="C155" t="s">
        <v>151</v>
      </c>
      <c r="D155" t="s">
        <v>159</v>
      </c>
      <c r="E155">
        <v>42991</v>
      </c>
      <c r="F155" s="15">
        <v>47181</v>
      </c>
      <c r="G155" s="16">
        <v>1481</v>
      </c>
      <c r="H155">
        <v>2</v>
      </c>
      <c r="I155">
        <v>1</v>
      </c>
      <c r="J155">
        <v>0</v>
      </c>
      <c r="K155">
        <v>1</v>
      </c>
      <c r="L155" s="17" t="s">
        <v>134</v>
      </c>
      <c r="M155" t="s">
        <v>101</v>
      </c>
      <c r="N155" t="s">
        <v>156</v>
      </c>
      <c r="O155" s="18"/>
      <c r="P155" s="18"/>
      <c r="Q155" s="18"/>
      <c r="R155" s="18"/>
      <c r="S155" s="18"/>
      <c r="T155" s="18"/>
      <c r="U155" s="18"/>
      <c r="V155" s="18"/>
      <c r="W155" s="18"/>
      <c r="X155">
        <v>6</v>
      </c>
      <c r="Y155">
        <v>6</v>
      </c>
      <c r="Z155" s="18">
        <v>2</v>
      </c>
      <c r="AA155" s="18"/>
      <c r="AB155" s="18"/>
      <c r="AC155" s="18"/>
      <c r="AD155" s="18"/>
      <c r="AE155" s="18"/>
      <c r="AF155" s="18"/>
      <c r="AG155">
        <v>3</v>
      </c>
      <c r="AH155">
        <v>0</v>
      </c>
      <c r="AI155">
        <v>3</v>
      </c>
      <c r="AJ155" s="14">
        <v>0</v>
      </c>
      <c r="AK155" t="s">
        <v>50</v>
      </c>
    </row>
    <row r="156" spans="1:37" x14ac:dyDescent="0.35">
      <c r="A156" t="s">
        <v>42</v>
      </c>
      <c r="B156" t="s">
        <v>43</v>
      </c>
      <c r="C156" t="s">
        <v>244</v>
      </c>
      <c r="D156" t="s">
        <v>349</v>
      </c>
      <c r="E156">
        <v>39142</v>
      </c>
      <c r="F156" s="15">
        <v>46047</v>
      </c>
      <c r="G156" s="16">
        <v>347</v>
      </c>
      <c r="H156">
        <v>3</v>
      </c>
      <c r="I156">
        <v>1</v>
      </c>
      <c r="J156">
        <v>1</v>
      </c>
      <c r="K156">
        <v>1</v>
      </c>
      <c r="L156" s="17" t="s">
        <v>128</v>
      </c>
      <c r="M156" t="s">
        <v>50</v>
      </c>
      <c r="N156" t="s">
        <v>50</v>
      </c>
      <c r="X156" s="18">
        <v>2</v>
      </c>
      <c r="Y156">
        <v>6</v>
      </c>
      <c r="Z156">
        <v>4</v>
      </c>
      <c r="AA156">
        <v>4</v>
      </c>
      <c r="AD156" s="18">
        <v>6</v>
      </c>
      <c r="AF156" s="18">
        <v>6</v>
      </c>
      <c r="AG156">
        <v>6</v>
      </c>
      <c r="AH156">
        <v>0</v>
      </c>
      <c r="AI156">
        <v>6</v>
      </c>
      <c r="AJ156" s="14">
        <v>0</v>
      </c>
      <c r="AK156" t="s">
        <v>50</v>
      </c>
    </row>
    <row r="159" spans="1:37" x14ac:dyDescent="0.35">
      <c r="E159">
        <f>11+15</f>
        <v>26</v>
      </c>
    </row>
    <row r="166" spans="1:37" x14ac:dyDescent="0.35">
      <c r="A166" s="424" t="s">
        <v>353</v>
      </c>
      <c r="B166" s="424"/>
      <c r="C166" s="424"/>
    </row>
    <row r="167" spans="1:37" ht="81" customHeight="1" x14ac:dyDescent="0.35">
      <c r="A167" s="39" t="s">
        <v>5</v>
      </c>
      <c r="B167" s="40" t="s">
        <v>6</v>
      </c>
      <c r="C167" s="41" t="s">
        <v>7</v>
      </c>
      <c r="D167" s="39" t="s">
        <v>8</v>
      </c>
      <c r="E167" s="41" t="s">
        <v>9</v>
      </c>
      <c r="F167" s="42" t="s">
        <v>10</v>
      </c>
      <c r="G167" s="42" t="s">
        <v>11</v>
      </c>
      <c r="H167" s="42" t="s">
        <v>12</v>
      </c>
      <c r="I167" s="42" t="s">
        <v>13</v>
      </c>
      <c r="J167" s="42" t="s">
        <v>15</v>
      </c>
      <c r="K167" s="42" t="s">
        <v>14</v>
      </c>
      <c r="L167" s="8" t="s">
        <v>16</v>
      </c>
      <c r="M167" s="39" t="s">
        <v>17</v>
      </c>
      <c r="N167" s="39" t="s">
        <v>18</v>
      </c>
      <c r="O167" s="8" t="s">
        <v>19</v>
      </c>
      <c r="P167" s="8" t="s">
        <v>20</v>
      </c>
      <c r="Q167" s="8" t="s">
        <v>21</v>
      </c>
      <c r="R167" s="8" t="s">
        <v>22</v>
      </c>
      <c r="S167" s="8" t="s">
        <v>23</v>
      </c>
      <c r="T167" s="8" t="s">
        <v>24</v>
      </c>
      <c r="U167" s="8" t="s">
        <v>25</v>
      </c>
      <c r="V167" s="8" t="s">
        <v>26</v>
      </c>
      <c r="W167" s="8" t="s">
        <v>27</v>
      </c>
      <c r="X167" s="8" t="s">
        <v>28</v>
      </c>
      <c r="Y167" s="8" t="s">
        <v>29</v>
      </c>
      <c r="Z167" s="8" t="s">
        <v>30</v>
      </c>
      <c r="AA167" s="8" t="s">
        <v>31</v>
      </c>
      <c r="AB167" s="8" t="s">
        <v>32</v>
      </c>
      <c r="AC167" s="8" t="s">
        <v>33</v>
      </c>
      <c r="AD167" s="8" t="s">
        <v>34</v>
      </c>
      <c r="AE167" s="8" t="s">
        <v>35</v>
      </c>
      <c r="AF167" s="8" t="s">
        <v>36</v>
      </c>
      <c r="AG167" s="43" t="s">
        <v>37</v>
      </c>
      <c r="AH167" s="44" t="s">
        <v>38</v>
      </c>
      <c r="AI167" s="44" t="s">
        <v>39</v>
      </c>
      <c r="AJ167" s="44" t="s">
        <v>40</v>
      </c>
      <c r="AK167" s="11" t="s">
        <v>41</v>
      </c>
    </row>
    <row r="168" spans="1:37" x14ac:dyDescent="0.35">
      <c r="A168" t="s">
        <v>42</v>
      </c>
      <c r="B168" t="s">
        <v>43</v>
      </c>
      <c r="C168" t="s">
        <v>90</v>
      </c>
      <c r="D168" t="s">
        <v>347</v>
      </c>
      <c r="E168">
        <v>33334</v>
      </c>
      <c r="F168" s="15">
        <v>46887</v>
      </c>
      <c r="G168" s="16">
        <v>1187</v>
      </c>
      <c r="H168">
        <v>4</v>
      </c>
      <c r="I168">
        <v>1</v>
      </c>
      <c r="J168">
        <v>0</v>
      </c>
      <c r="K168">
        <v>1</v>
      </c>
      <c r="L168" s="17" t="s">
        <v>239</v>
      </c>
      <c r="M168" t="s">
        <v>101</v>
      </c>
      <c r="N168" t="s">
        <v>240</v>
      </c>
      <c r="P168" s="18">
        <v>0</v>
      </c>
      <c r="T168" s="18">
        <v>0</v>
      </c>
      <c r="X168">
        <v>4</v>
      </c>
      <c r="Y168" s="18">
        <v>6</v>
      </c>
      <c r="Z168" s="18">
        <v>3</v>
      </c>
      <c r="AB168" s="18">
        <v>3</v>
      </c>
      <c r="AC168" s="18">
        <v>6</v>
      </c>
      <c r="AD168" s="18">
        <v>6</v>
      </c>
      <c r="AF168" s="18">
        <v>6</v>
      </c>
      <c r="AG168">
        <v>9</v>
      </c>
      <c r="AH168">
        <v>0</v>
      </c>
      <c r="AI168">
        <v>9</v>
      </c>
      <c r="AJ168" s="14">
        <v>0</v>
      </c>
      <c r="AK168" t="s">
        <v>50</v>
      </c>
    </row>
    <row r="169" spans="1:37" x14ac:dyDescent="0.35">
      <c r="A169" t="s">
        <v>42</v>
      </c>
      <c r="B169" t="s">
        <v>43</v>
      </c>
      <c r="C169" t="s">
        <v>115</v>
      </c>
      <c r="D169" t="s">
        <v>139</v>
      </c>
      <c r="E169">
        <v>44051</v>
      </c>
      <c r="F169" s="15">
        <v>45810</v>
      </c>
      <c r="G169" s="16">
        <v>110</v>
      </c>
      <c r="H169">
        <v>3</v>
      </c>
      <c r="I169">
        <v>1</v>
      </c>
      <c r="J169">
        <v>0</v>
      </c>
      <c r="K169">
        <v>1</v>
      </c>
      <c r="L169" s="17" t="s">
        <v>131</v>
      </c>
      <c r="M169" t="s">
        <v>101</v>
      </c>
      <c r="N169" t="s">
        <v>116</v>
      </c>
      <c r="O169">
        <v>0</v>
      </c>
      <c r="R169">
        <v>0</v>
      </c>
      <c r="T169">
        <v>0</v>
      </c>
      <c r="U169" s="18">
        <v>2</v>
      </c>
      <c r="W169">
        <v>0</v>
      </c>
      <c r="X169" s="18">
        <v>6</v>
      </c>
      <c r="Y169" s="18">
        <v>6</v>
      </c>
      <c r="Z169" s="18">
        <v>2</v>
      </c>
      <c r="AA169" s="18">
        <v>2</v>
      </c>
      <c r="AB169" s="18">
        <v>2</v>
      </c>
      <c r="AC169">
        <v>5</v>
      </c>
      <c r="AD169" s="18">
        <v>6</v>
      </c>
      <c r="AF169" s="18">
        <v>6</v>
      </c>
      <c r="AG169">
        <v>13</v>
      </c>
      <c r="AH169">
        <v>0</v>
      </c>
      <c r="AI169">
        <v>13</v>
      </c>
      <c r="AJ169" s="14">
        <v>0</v>
      </c>
      <c r="AK169" t="s">
        <v>50</v>
      </c>
    </row>
    <row r="170" spans="1:37" x14ac:dyDescent="0.35">
      <c r="A170" t="s">
        <v>42</v>
      </c>
      <c r="B170" t="s">
        <v>43</v>
      </c>
      <c r="C170" t="s">
        <v>92</v>
      </c>
      <c r="D170" t="s">
        <v>158</v>
      </c>
      <c r="E170">
        <v>16314</v>
      </c>
      <c r="F170" s="15">
        <v>46001</v>
      </c>
      <c r="G170" s="16">
        <v>301</v>
      </c>
      <c r="H170">
        <v>3</v>
      </c>
      <c r="I170">
        <v>1</v>
      </c>
      <c r="J170">
        <v>0</v>
      </c>
      <c r="K170">
        <v>1</v>
      </c>
      <c r="L170" s="17" t="s">
        <v>131</v>
      </c>
      <c r="M170" t="s">
        <v>125</v>
      </c>
      <c r="N170" t="s">
        <v>97</v>
      </c>
      <c r="O170">
        <v>0</v>
      </c>
      <c r="Q170">
        <v>0</v>
      </c>
      <c r="W170">
        <v>5</v>
      </c>
      <c r="X170" s="18">
        <v>6</v>
      </c>
      <c r="Y170" s="18">
        <v>6</v>
      </c>
      <c r="AD170" s="18">
        <v>6</v>
      </c>
      <c r="AF170" s="18">
        <v>6</v>
      </c>
      <c r="AG170">
        <v>7</v>
      </c>
      <c r="AH170">
        <v>0</v>
      </c>
      <c r="AI170">
        <v>7</v>
      </c>
      <c r="AJ170" s="14">
        <v>0</v>
      </c>
      <c r="AK170" t="s">
        <v>50</v>
      </c>
    </row>
    <row r="171" spans="1:37" x14ac:dyDescent="0.35">
      <c r="A171" t="s">
        <v>42</v>
      </c>
      <c r="B171" t="s">
        <v>43</v>
      </c>
      <c r="C171" t="s">
        <v>55</v>
      </c>
      <c r="D171" t="s">
        <v>293</v>
      </c>
      <c r="E171">
        <v>39827</v>
      </c>
      <c r="F171" s="15">
        <v>45903</v>
      </c>
      <c r="G171" s="16">
        <v>203</v>
      </c>
      <c r="H171">
        <v>3</v>
      </c>
      <c r="I171">
        <v>1</v>
      </c>
      <c r="J171">
        <v>0</v>
      </c>
      <c r="K171">
        <v>1</v>
      </c>
      <c r="L171" s="17" t="s">
        <v>131</v>
      </c>
      <c r="M171" t="s">
        <v>101</v>
      </c>
      <c r="N171" t="s">
        <v>122</v>
      </c>
      <c r="O171">
        <v>0</v>
      </c>
      <c r="S171" s="18">
        <v>3</v>
      </c>
      <c r="U171">
        <v>0</v>
      </c>
      <c r="W171">
        <v>0</v>
      </c>
      <c r="X171">
        <v>4</v>
      </c>
      <c r="Y171" s="18">
        <v>6</v>
      </c>
      <c r="Z171" s="18">
        <v>2</v>
      </c>
      <c r="AA171" s="18">
        <v>2</v>
      </c>
      <c r="AB171" s="18">
        <v>2</v>
      </c>
      <c r="AC171">
        <v>5</v>
      </c>
      <c r="AD171" s="18">
        <v>6</v>
      </c>
      <c r="AF171" s="18">
        <v>6</v>
      </c>
      <c r="AG171">
        <v>12</v>
      </c>
      <c r="AH171">
        <v>0</v>
      </c>
      <c r="AI171">
        <v>12</v>
      </c>
      <c r="AJ171" s="14">
        <v>0</v>
      </c>
      <c r="AK171" t="s">
        <v>50</v>
      </c>
    </row>
    <row r="172" spans="1:37" x14ac:dyDescent="0.35">
      <c r="A172" t="s">
        <v>42</v>
      </c>
      <c r="B172" t="s">
        <v>43</v>
      </c>
      <c r="C172" t="s">
        <v>90</v>
      </c>
      <c r="D172" t="s">
        <v>149</v>
      </c>
      <c r="E172">
        <v>38645</v>
      </c>
      <c r="F172" s="15">
        <v>46296</v>
      </c>
      <c r="G172" s="16">
        <v>596</v>
      </c>
      <c r="H172">
        <v>0</v>
      </c>
      <c r="I172">
        <v>1</v>
      </c>
      <c r="J172">
        <v>0</v>
      </c>
      <c r="K172">
        <v>0</v>
      </c>
      <c r="L172" s="20" t="s">
        <v>133</v>
      </c>
      <c r="M172" t="s">
        <v>101</v>
      </c>
      <c r="N172" t="s">
        <v>121</v>
      </c>
      <c r="Y172" s="18">
        <v>6</v>
      </c>
      <c r="AB172">
        <v>0</v>
      </c>
      <c r="AC172" s="18">
        <v>6</v>
      </c>
      <c r="AD172" s="18">
        <v>6</v>
      </c>
      <c r="AG172">
        <v>4</v>
      </c>
      <c r="AH172">
        <v>0</v>
      </c>
      <c r="AI172">
        <v>4</v>
      </c>
      <c r="AJ172" s="14">
        <v>0</v>
      </c>
      <c r="AK172" t="s">
        <v>50</v>
      </c>
    </row>
    <row r="173" spans="1:37" x14ac:dyDescent="0.35">
      <c r="A173" t="s">
        <v>42</v>
      </c>
      <c r="B173" t="s">
        <v>43</v>
      </c>
      <c r="C173" t="s">
        <v>108</v>
      </c>
      <c r="D173" t="s">
        <v>299</v>
      </c>
      <c r="E173">
        <v>41819</v>
      </c>
      <c r="F173" s="15">
        <v>46942</v>
      </c>
      <c r="G173" s="16">
        <v>1242</v>
      </c>
      <c r="H173">
        <v>3</v>
      </c>
      <c r="I173">
        <v>1</v>
      </c>
      <c r="J173">
        <v>0</v>
      </c>
      <c r="K173">
        <v>1</v>
      </c>
      <c r="L173" s="17" t="s">
        <v>131</v>
      </c>
      <c r="M173" t="s">
        <v>101</v>
      </c>
      <c r="N173" t="s">
        <v>237</v>
      </c>
      <c r="O173" s="18">
        <v>2</v>
      </c>
      <c r="T173" s="18">
        <v>0</v>
      </c>
      <c r="X173" s="18">
        <v>6</v>
      </c>
      <c r="Y173" s="18">
        <v>6</v>
      </c>
      <c r="AG173">
        <v>4</v>
      </c>
      <c r="AH173">
        <v>0</v>
      </c>
      <c r="AI173">
        <v>4</v>
      </c>
      <c r="AJ173" s="14">
        <v>0</v>
      </c>
      <c r="AK173" t="s">
        <v>50</v>
      </c>
    </row>
    <row r="174" spans="1:37" x14ac:dyDescent="0.35">
      <c r="A174" t="s">
        <v>42</v>
      </c>
      <c r="B174" t="s">
        <v>51</v>
      </c>
      <c r="C174" t="s">
        <v>83</v>
      </c>
      <c r="D174" t="s">
        <v>295</v>
      </c>
      <c r="E174">
        <v>42255</v>
      </c>
      <c r="F174" s="15">
        <v>47155</v>
      </c>
      <c r="G174" s="16">
        <v>1455</v>
      </c>
      <c r="H174">
        <v>2</v>
      </c>
      <c r="I174">
        <v>1</v>
      </c>
      <c r="J174">
        <v>0</v>
      </c>
      <c r="K174">
        <v>1</v>
      </c>
      <c r="L174" s="17" t="s">
        <v>134</v>
      </c>
      <c r="M174" t="s">
        <v>125</v>
      </c>
      <c r="N174" t="s">
        <v>127</v>
      </c>
      <c r="O174" s="18">
        <v>2</v>
      </c>
      <c r="Y174" s="18">
        <v>4</v>
      </c>
      <c r="Z174" s="18">
        <v>4</v>
      </c>
      <c r="AC174">
        <v>5</v>
      </c>
      <c r="AG174">
        <v>4</v>
      </c>
      <c r="AH174">
        <v>0</v>
      </c>
      <c r="AI174">
        <v>4</v>
      </c>
      <c r="AJ174" s="14">
        <v>0</v>
      </c>
      <c r="AK174" t="s">
        <v>50</v>
      </c>
    </row>
    <row r="175" spans="1:37" x14ac:dyDescent="0.35">
      <c r="A175" t="s">
        <v>42</v>
      </c>
      <c r="B175" t="s">
        <v>51</v>
      </c>
      <c r="C175" t="s">
        <v>83</v>
      </c>
      <c r="D175" t="s">
        <v>294</v>
      </c>
      <c r="E175">
        <v>34142</v>
      </c>
      <c r="F175" s="15">
        <v>47085</v>
      </c>
      <c r="G175" s="16">
        <v>1385</v>
      </c>
      <c r="H175">
        <v>3</v>
      </c>
      <c r="I175">
        <v>1</v>
      </c>
      <c r="J175">
        <v>0</v>
      </c>
      <c r="K175">
        <v>1</v>
      </c>
      <c r="L175" s="17" t="s">
        <v>131</v>
      </c>
      <c r="M175" t="s">
        <v>125</v>
      </c>
      <c r="N175" t="s">
        <v>123</v>
      </c>
      <c r="O175" s="18">
        <v>2</v>
      </c>
      <c r="Y175" s="18">
        <v>6</v>
      </c>
      <c r="Z175" s="18">
        <v>3</v>
      </c>
      <c r="AC175" s="18">
        <v>4</v>
      </c>
      <c r="AG175">
        <v>4</v>
      </c>
      <c r="AH175">
        <v>0</v>
      </c>
      <c r="AI175">
        <v>4</v>
      </c>
      <c r="AJ175" s="14">
        <v>0</v>
      </c>
      <c r="AK175" t="s">
        <v>50</v>
      </c>
    </row>
    <row r="176" spans="1:37" x14ac:dyDescent="0.35">
      <c r="A176" t="s">
        <v>42</v>
      </c>
      <c r="B176" t="s">
        <v>43</v>
      </c>
      <c r="C176" t="s">
        <v>90</v>
      </c>
      <c r="D176" t="s">
        <v>150</v>
      </c>
      <c r="E176">
        <v>40506</v>
      </c>
      <c r="F176" s="15">
        <v>46582</v>
      </c>
      <c r="G176" s="16">
        <v>882</v>
      </c>
      <c r="H176">
        <v>4</v>
      </c>
      <c r="I176">
        <v>1</v>
      </c>
      <c r="J176">
        <v>0</v>
      </c>
      <c r="K176">
        <v>1</v>
      </c>
      <c r="L176" s="17" t="s">
        <v>135</v>
      </c>
      <c r="M176" t="s">
        <v>101</v>
      </c>
      <c r="N176" t="s">
        <v>124</v>
      </c>
      <c r="T176" s="18">
        <v>3</v>
      </c>
      <c r="X176">
        <v>6</v>
      </c>
      <c r="Y176">
        <v>6</v>
      </c>
      <c r="AG176">
        <v>3</v>
      </c>
      <c r="AH176">
        <v>0</v>
      </c>
      <c r="AI176">
        <v>3</v>
      </c>
      <c r="AJ176" s="14">
        <v>0</v>
      </c>
      <c r="AK176" t="s">
        <v>50</v>
      </c>
    </row>
    <row r="177" spans="1:37" x14ac:dyDescent="0.35">
      <c r="A177" t="s">
        <v>42</v>
      </c>
      <c r="B177" t="s">
        <v>43</v>
      </c>
      <c r="C177" t="s">
        <v>48</v>
      </c>
      <c r="D177" t="s">
        <v>144</v>
      </c>
      <c r="E177">
        <v>12598</v>
      </c>
      <c r="F177" s="15">
        <v>45956</v>
      </c>
      <c r="G177" s="16">
        <v>256</v>
      </c>
      <c r="H177">
        <v>4</v>
      </c>
      <c r="I177">
        <v>1</v>
      </c>
      <c r="J177">
        <v>0</v>
      </c>
      <c r="K177">
        <v>1</v>
      </c>
      <c r="L177" s="17" t="s">
        <v>130</v>
      </c>
      <c r="M177" t="s">
        <v>101</v>
      </c>
      <c r="N177" t="s">
        <v>49</v>
      </c>
      <c r="O177">
        <v>4</v>
      </c>
      <c r="P177">
        <v>0</v>
      </c>
      <c r="T177">
        <v>2</v>
      </c>
      <c r="U177">
        <v>3</v>
      </c>
      <c r="V177">
        <v>2</v>
      </c>
      <c r="X177">
        <v>4</v>
      </c>
      <c r="Y177">
        <v>6</v>
      </c>
      <c r="Z177" s="18">
        <v>4</v>
      </c>
      <c r="AD177">
        <v>6</v>
      </c>
      <c r="AF177">
        <v>6</v>
      </c>
      <c r="AG177">
        <v>10</v>
      </c>
      <c r="AH177">
        <v>0</v>
      </c>
      <c r="AI177">
        <v>10</v>
      </c>
      <c r="AJ177" s="14">
        <v>0</v>
      </c>
      <c r="AK177" t="s">
        <v>50</v>
      </c>
    </row>
    <row r="178" spans="1:37" x14ac:dyDescent="0.35">
      <c r="A178" t="s">
        <v>42</v>
      </c>
      <c r="B178" t="s">
        <v>43</v>
      </c>
      <c r="C178" t="s">
        <v>48</v>
      </c>
      <c r="D178" t="s">
        <v>145</v>
      </c>
      <c r="E178">
        <v>12598</v>
      </c>
      <c r="F178" s="15">
        <v>45956</v>
      </c>
      <c r="G178" s="16">
        <v>256</v>
      </c>
      <c r="H178">
        <v>4</v>
      </c>
      <c r="I178">
        <v>1</v>
      </c>
      <c r="J178">
        <v>0</v>
      </c>
      <c r="K178">
        <v>1</v>
      </c>
      <c r="L178" s="17" t="s">
        <v>130</v>
      </c>
      <c r="M178" t="s">
        <v>101</v>
      </c>
      <c r="N178" t="s">
        <v>49</v>
      </c>
      <c r="O178">
        <v>4</v>
      </c>
      <c r="P178">
        <v>0</v>
      </c>
      <c r="T178">
        <v>2</v>
      </c>
      <c r="U178">
        <v>3</v>
      </c>
      <c r="V178">
        <v>2</v>
      </c>
      <c r="X178">
        <v>4</v>
      </c>
      <c r="Y178">
        <v>6</v>
      </c>
      <c r="Z178">
        <v>4</v>
      </c>
      <c r="AD178">
        <v>6</v>
      </c>
      <c r="AF178">
        <v>6</v>
      </c>
      <c r="AJ178" s="14"/>
      <c r="AK178" t="s">
        <v>50</v>
      </c>
    </row>
    <row r="179" spans="1:37" x14ac:dyDescent="0.35">
      <c r="A179" t="s">
        <v>42</v>
      </c>
      <c r="B179" t="s">
        <v>43</v>
      </c>
      <c r="C179" t="s">
        <v>55</v>
      </c>
      <c r="D179" t="s">
        <v>300</v>
      </c>
      <c r="E179">
        <v>12254</v>
      </c>
      <c r="F179" s="15">
        <v>45810</v>
      </c>
      <c r="G179" s="16">
        <v>110</v>
      </c>
      <c r="H179">
        <v>4</v>
      </c>
      <c r="I179">
        <v>1</v>
      </c>
      <c r="J179">
        <v>0</v>
      </c>
      <c r="K179">
        <v>2</v>
      </c>
      <c r="L179" s="17" t="s">
        <v>242</v>
      </c>
      <c r="M179" t="s">
        <v>101</v>
      </c>
      <c r="N179" t="s">
        <v>241</v>
      </c>
      <c r="O179" s="18">
        <v>5</v>
      </c>
      <c r="P179" s="18">
        <v>5</v>
      </c>
      <c r="R179" s="18">
        <v>0</v>
      </c>
      <c r="S179" s="18">
        <v>2</v>
      </c>
      <c r="T179" s="18">
        <v>3</v>
      </c>
      <c r="U179" s="18">
        <v>3</v>
      </c>
      <c r="V179" s="18">
        <v>0</v>
      </c>
      <c r="W179" s="18">
        <v>2</v>
      </c>
      <c r="X179" s="18">
        <v>3</v>
      </c>
      <c r="Y179">
        <v>6</v>
      </c>
      <c r="Z179" s="18">
        <v>5</v>
      </c>
      <c r="AA179">
        <v>4</v>
      </c>
      <c r="AB179" s="18">
        <v>5</v>
      </c>
      <c r="AC179">
        <v>6</v>
      </c>
      <c r="AD179">
        <v>6</v>
      </c>
      <c r="AE179">
        <v>6</v>
      </c>
      <c r="AF179">
        <v>6</v>
      </c>
      <c r="AG179">
        <v>17</v>
      </c>
      <c r="AH179">
        <v>0</v>
      </c>
      <c r="AI179">
        <v>17</v>
      </c>
      <c r="AJ179" s="14">
        <v>0</v>
      </c>
      <c r="AK179" t="s">
        <v>50</v>
      </c>
    </row>
    <row r="180" spans="1:37" x14ac:dyDescent="0.35">
      <c r="F180" s="15"/>
      <c r="G180" s="16"/>
      <c r="L180" s="17"/>
      <c r="O180" s="18"/>
      <c r="P180" s="18"/>
      <c r="R180" s="18"/>
      <c r="S180" s="18"/>
      <c r="T180" s="18"/>
      <c r="U180" s="18"/>
      <c r="V180" s="18"/>
      <c r="W180" s="18"/>
      <c r="X180" s="18"/>
      <c r="Z180" s="18"/>
      <c r="AB180" s="18"/>
      <c r="AJ180" s="14"/>
    </row>
    <row r="181" spans="1:37" x14ac:dyDescent="0.35">
      <c r="A181" s="424" t="s">
        <v>355</v>
      </c>
      <c r="B181" s="424"/>
      <c r="C181" s="424"/>
    </row>
    <row r="182" spans="1:37" ht="82.5" customHeight="1" x14ac:dyDescent="0.35">
      <c r="A182" s="39" t="s">
        <v>5</v>
      </c>
      <c r="B182" s="40" t="s">
        <v>6</v>
      </c>
      <c r="C182" s="41" t="s">
        <v>7</v>
      </c>
      <c r="D182" s="39" t="s">
        <v>8</v>
      </c>
      <c r="E182" s="41" t="s">
        <v>9</v>
      </c>
      <c r="F182" s="42" t="s">
        <v>10</v>
      </c>
      <c r="G182" s="42" t="s">
        <v>11</v>
      </c>
      <c r="H182" s="42" t="s">
        <v>12</v>
      </c>
      <c r="I182" s="42" t="s">
        <v>13</v>
      </c>
      <c r="J182" s="42" t="s">
        <v>15</v>
      </c>
      <c r="K182" s="42" t="s">
        <v>14</v>
      </c>
      <c r="L182" s="8" t="s">
        <v>16</v>
      </c>
      <c r="M182" s="39" t="s">
        <v>17</v>
      </c>
      <c r="N182" s="39" t="s">
        <v>18</v>
      </c>
      <c r="O182" s="8" t="s">
        <v>19</v>
      </c>
      <c r="P182" s="8" t="s">
        <v>20</v>
      </c>
      <c r="Q182" s="8" t="s">
        <v>21</v>
      </c>
      <c r="R182" s="8" t="s">
        <v>22</v>
      </c>
      <c r="S182" s="8" t="s">
        <v>23</v>
      </c>
      <c r="T182" s="8" t="s">
        <v>24</v>
      </c>
      <c r="U182" s="8" t="s">
        <v>25</v>
      </c>
      <c r="V182" s="8" t="s">
        <v>26</v>
      </c>
      <c r="W182" s="8" t="s">
        <v>27</v>
      </c>
      <c r="X182" s="8" t="s">
        <v>28</v>
      </c>
      <c r="Y182" s="8" t="s">
        <v>29</v>
      </c>
      <c r="Z182" s="8" t="s">
        <v>30</v>
      </c>
      <c r="AA182" s="8" t="s">
        <v>31</v>
      </c>
      <c r="AB182" s="8" t="s">
        <v>32</v>
      </c>
      <c r="AC182" s="8" t="s">
        <v>33</v>
      </c>
      <c r="AD182" s="8" t="s">
        <v>34</v>
      </c>
      <c r="AE182" s="8" t="s">
        <v>35</v>
      </c>
      <c r="AF182" s="8" t="s">
        <v>36</v>
      </c>
      <c r="AG182" s="43" t="s">
        <v>37</v>
      </c>
      <c r="AH182" s="44" t="s">
        <v>38</v>
      </c>
      <c r="AI182" s="44" t="s">
        <v>39</v>
      </c>
      <c r="AJ182" s="44" t="s">
        <v>40</v>
      </c>
      <c r="AK182" s="11" t="s">
        <v>41</v>
      </c>
    </row>
    <row r="183" spans="1:37" x14ac:dyDescent="0.35">
      <c r="A183" t="s">
        <v>42</v>
      </c>
      <c r="B183" t="s">
        <v>86</v>
      </c>
      <c r="C183" t="s">
        <v>55</v>
      </c>
      <c r="D183" t="s">
        <v>298</v>
      </c>
      <c r="E183">
        <v>32640</v>
      </c>
      <c r="F183" s="15">
        <v>45930</v>
      </c>
      <c r="G183" s="16">
        <v>230</v>
      </c>
      <c r="H183">
        <v>4</v>
      </c>
      <c r="I183">
        <v>1</v>
      </c>
      <c r="J183">
        <v>1</v>
      </c>
      <c r="K183">
        <v>1</v>
      </c>
      <c r="L183" s="17" t="s">
        <v>66</v>
      </c>
      <c r="M183" t="s">
        <v>101</v>
      </c>
      <c r="N183" t="s">
        <v>143</v>
      </c>
      <c r="AG183">
        <v>0</v>
      </c>
      <c r="AH183">
        <v>0</v>
      </c>
      <c r="AI183">
        <v>0</v>
      </c>
      <c r="AJ183" s="14" t="e">
        <v>#DIV/0!</v>
      </c>
      <c r="AK183" t="s">
        <v>50</v>
      </c>
    </row>
    <row r="184" spans="1:37" x14ac:dyDescent="0.35">
      <c r="A184" t="s">
        <v>42</v>
      </c>
      <c r="B184" t="s">
        <v>86</v>
      </c>
      <c r="C184" t="s">
        <v>151</v>
      </c>
      <c r="D184" t="s">
        <v>348</v>
      </c>
      <c r="E184">
        <v>43155</v>
      </c>
      <c r="F184" s="15">
        <v>45939</v>
      </c>
      <c r="G184" s="16">
        <v>239</v>
      </c>
      <c r="H184">
        <v>3</v>
      </c>
      <c r="I184">
        <v>1</v>
      </c>
      <c r="J184">
        <v>2</v>
      </c>
      <c r="K184">
        <v>1</v>
      </c>
      <c r="L184" s="17" t="s">
        <v>72</v>
      </c>
      <c r="M184" t="s">
        <v>101</v>
      </c>
      <c r="N184" t="s">
        <v>152</v>
      </c>
      <c r="O184">
        <v>1</v>
      </c>
      <c r="T184" s="18">
        <v>3</v>
      </c>
      <c r="Y184" s="18">
        <v>6</v>
      </c>
      <c r="Z184" s="18">
        <v>3</v>
      </c>
      <c r="AG184">
        <v>4</v>
      </c>
      <c r="AH184">
        <v>0</v>
      </c>
      <c r="AI184">
        <v>4</v>
      </c>
      <c r="AJ184" s="14">
        <v>0</v>
      </c>
      <c r="AK184" t="s">
        <v>50</v>
      </c>
    </row>
    <row r="185" spans="1:37" x14ac:dyDescent="0.35">
      <c r="A185" t="s">
        <v>42</v>
      </c>
      <c r="B185" t="s">
        <v>86</v>
      </c>
      <c r="C185" t="s">
        <v>151</v>
      </c>
      <c r="D185" t="s">
        <v>160</v>
      </c>
      <c r="E185">
        <v>43609</v>
      </c>
      <c r="F185" s="15">
        <v>47415</v>
      </c>
      <c r="G185" s="16">
        <v>1715</v>
      </c>
      <c r="H185">
        <v>3</v>
      </c>
      <c r="I185">
        <v>1</v>
      </c>
      <c r="J185">
        <v>0</v>
      </c>
      <c r="K185">
        <v>1</v>
      </c>
      <c r="L185" s="17" t="s">
        <v>131</v>
      </c>
      <c r="M185" t="s">
        <v>125</v>
      </c>
      <c r="N185" t="s">
        <v>157</v>
      </c>
      <c r="O185" s="18">
        <v>1</v>
      </c>
      <c r="P185" s="18"/>
      <c r="Q185" s="18"/>
      <c r="R185" s="18"/>
      <c r="S185" s="18">
        <v>6</v>
      </c>
      <c r="T185" s="18"/>
      <c r="U185" s="18"/>
      <c r="V185" s="18"/>
      <c r="W185" s="18"/>
      <c r="X185" s="18">
        <v>6</v>
      </c>
      <c r="Y185" s="18">
        <v>6</v>
      </c>
      <c r="Z185" s="18">
        <v>3</v>
      </c>
      <c r="AA185" s="18"/>
      <c r="AB185" s="18"/>
      <c r="AC185" s="18"/>
      <c r="AD185" s="18"/>
      <c r="AE185" s="18"/>
      <c r="AF185" s="18"/>
      <c r="AG185">
        <v>5</v>
      </c>
      <c r="AH185">
        <v>0</v>
      </c>
      <c r="AI185">
        <v>5</v>
      </c>
      <c r="AJ185" s="14">
        <v>0</v>
      </c>
      <c r="AK185" t="s">
        <v>50</v>
      </c>
    </row>
    <row r="186" spans="1:37" x14ac:dyDescent="0.35">
      <c r="A186" t="s">
        <v>42</v>
      </c>
      <c r="B186" t="s">
        <v>101</v>
      </c>
      <c r="C186" t="s">
        <v>92</v>
      </c>
      <c r="D186" t="s">
        <v>147</v>
      </c>
      <c r="E186">
        <v>40570</v>
      </c>
      <c r="F186" s="15">
        <v>46510</v>
      </c>
      <c r="G186" s="16">
        <v>810</v>
      </c>
      <c r="H186">
        <v>4</v>
      </c>
      <c r="I186">
        <v>1</v>
      </c>
      <c r="J186">
        <v>0</v>
      </c>
      <c r="K186">
        <v>1</v>
      </c>
      <c r="L186" s="17" t="s">
        <v>132</v>
      </c>
      <c r="M186" t="s">
        <v>101</v>
      </c>
      <c r="N186" t="s">
        <v>102</v>
      </c>
      <c r="O186" s="18">
        <v>2</v>
      </c>
      <c r="Q186" s="18">
        <v>1</v>
      </c>
      <c r="T186" s="18">
        <v>1</v>
      </c>
      <c r="X186" s="18">
        <v>6</v>
      </c>
      <c r="Y186" s="18">
        <v>6</v>
      </c>
      <c r="Z186" s="18">
        <v>2</v>
      </c>
      <c r="AA186" s="18">
        <v>3</v>
      </c>
      <c r="AB186" s="18">
        <v>2</v>
      </c>
      <c r="AC186" s="18">
        <v>6</v>
      </c>
      <c r="AD186" s="18">
        <v>6</v>
      </c>
      <c r="AF186" s="18">
        <v>6</v>
      </c>
      <c r="AG186">
        <v>11</v>
      </c>
      <c r="AH186">
        <v>0</v>
      </c>
      <c r="AI186">
        <v>11</v>
      </c>
      <c r="AJ186" s="14">
        <v>0</v>
      </c>
      <c r="AK186" t="s">
        <v>50</v>
      </c>
    </row>
    <row r="187" spans="1:37" x14ac:dyDescent="0.35">
      <c r="A187" t="s">
        <v>42</v>
      </c>
      <c r="B187" t="s">
        <v>43</v>
      </c>
      <c r="C187" t="s">
        <v>55</v>
      </c>
      <c r="D187" t="s">
        <v>137</v>
      </c>
      <c r="E187">
        <v>41508</v>
      </c>
      <c r="F187" s="15">
        <v>46789</v>
      </c>
      <c r="G187" s="16">
        <v>1089</v>
      </c>
      <c r="H187">
        <v>4</v>
      </c>
      <c r="I187">
        <v>1</v>
      </c>
      <c r="J187">
        <v>1</v>
      </c>
      <c r="K187">
        <v>1</v>
      </c>
      <c r="L187" s="17" t="s">
        <v>66</v>
      </c>
      <c r="M187" t="s">
        <v>101</v>
      </c>
      <c r="N187" t="s">
        <v>67</v>
      </c>
      <c r="S187" s="18">
        <v>3</v>
      </c>
      <c r="T187">
        <v>1</v>
      </c>
      <c r="U187">
        <v>1</v>
      </c>
      <c r="X187">
        <v>4</v>
      </c>
      <c r="Y187">
        <v>6</v>
      </c>
      <c r="Z187">
        <v>2</v>
      </c>
      <c r="AA187">
        <v>2</v>
      </c>
      <c r="AB187">
        <v>1</v>
      </c>
      <c r="AC187">
        <v>6</v>
      </c>
      <c r="AD187">
        <v>6</v>
      </c>
      <c r="AF187">
        <v>6</v>
      </c>
      <c r="AG187">
        <v>11</v>
      </c>
      <c r="AH187">
        <v>0</v>
      </c>
      <c r="AI187">
        <v>11</v>
      </c>
      <c r="AJ187" s="14">
        <v>0</v>
      </c>
      <c r="AK187" t="s">
        <v>50</v>
      </c>
    </row>
    <row r="188" spans="1:37" x14ac:dyDescent="0.35">
      <c r="A188" t="s">
        <v>42</v>
      </c>
      <c r="B188" t="s">
        <v>43</v>
      </c>
      <c r="C188" t="s">
        <v>55</v>
      </c>
      <c r="D188" t="s">
        <v>136</v>
      </c>
      <c r="E188">
        <v>46995</v>
      </c>
      <c r="F188" s="15">
        <v>46365</v>
      </c>
      <c r="G188" s="16">
        <v>665</v>
      </c>
      <c r="H188">
        <v>4</v>
      </c>
      <c r="I188">
        <v>1</v>
      </c>
      <c r="J188">
        <v>2</v>
      </c>
      <c r="K188">
        <v>1</v>
      </c>
      <c r="L188" s="17" t="s">
        <v>64</v>
      </c>
      <c r="M188" t="s">
        <v>101</v>
      </c>
      <c r="N188" t="s">
        <v>65</v>
      </c>
      <c r="O188" s="18">
        <v>3</v>
      </c>
      <c r="P188">
        <v>1</v>
      </c>
      <c r="Q188">
        <v>1</v>
      </c>
      <c r="R188">
        <v>1</v>
      </c>
      <c r="S188">
        <v>2</v>
      </c>
      <c r="T188">
        <v>1</v>
      </c>
      <c r="U188" s="18">
        <v>3</v>
      </c>
      <c r="V188">
        <v>1</v>
      </c>
      <c r="W188">
        <v>1</v>
      </c>
      <c r="X188">
        <v>6</v>
      </c>
      <c r="Y188">
        <v>6</v>
      </c>
      <c r="Z188" s="18">
        <v>3</v>
      </c>
      <c r="AA188">
        <v>4</v>
      </c>
      <c r="AB188" s="18">
        <v>3</v>
      </c>
      <c r="AC188">
        <v>6</v>
      </c>
      <c r="AD188">
        <v>6</v>
      </c>
      <c r="AF188">
        <v>6</v>
      </c>
      <c r="AG188">
        <v>17</v>
      </c>
      <c r="AH188">
        <v>0</v>
      </c>
      <c r="AI188">
        <v>17</v>
      </c>
      <c r="AJ188" s="14">
        <v>0</v>
      </c>
      <c r="AK188" t="s">
        <v>58</v>
      </c>
    </row>
    <row r="189" spans="1:37" x14ac:dyDescent="0.35">
      <c r="A189" t="s">
        <v>42</v>
      </c>
      <c r="B189" t="s">
        <v>43</v>
      </c>
      <c r="C189" t="s">
        <v>140</v>
      </c>
      <c r="D189" t="s">
        <v>297</v>
      </c>
      <c r="E189">
        <v>50995</v>
      </c>
      <c r="F189" s="15">
        <v>47260</v>
      </c>
      <c r="G189" s="16">
        <v>1560</v>
      </c>
      <c r="H189">
        <v>4</v>
      </c>
      <c r="I189">
        <v>1</v>
      </c>
      <c r="J189">
        <v>2</v>
      </c>
      <c r="K189">
        <v>1</v>
      </c>
      <c r="L189" s="17" t="s">
        <v>141</v>
      </c>
      <c r="M189" t="s">
        <v>101</v>
      </c>
      <c r="N189" t="s">
        <v>142</v>
      </c>
      <c r="O189" s="18">
        <v>3</v>
      </c>
      <c r="Q189">
        <v>1</v>
      </c>
      <c r="S189">
        <v>1</v>
      </c>
      <c r="T189">
        <v>1</v>
      </c>
      <c r="V189">
        <v>1</v>
      </c>
      <c r="X189">
        <v>6</v>
      </c>
      <c r="Y189">
        <v>6</v>
      </c>
      <c r="Z189" s="18">
        <v>3</v>
      </c>
      <c r="AA189" s="18">
        <v>3</v>
      </c>
      <c r="AB189" s="18">
        <v>3</v>
      </c>
      <c r="AC189">
        <v>6</v>
      </c>
      <c r="AD189">
        <v>6</v>
      </c>
      <c r="AE189" s="18">
        <v>5</v>
      </c>
      <c r="AF189">
        <v>6</v>
      </c>
      <c r="AG189">
        <v>14</v>
      </c>
      <c r="AH189">
        <v>0</v>
      </c>
      <c r="AI189">
        <v>14</v>
      </c>
      <c r="AJ189" s="14">
        <v>0</v>
      </c>
      <c r="AK189" t="s">
        <v>80</v>
      </c>
    </row>
    <row r="190" spans="1:37" x14ac:dyDescent="0.35">
      <c r="A190" t="s">
        <v>42</v>
      </c>
      <c r="B190" t="s">
        <v>43</v>
      </c>
      <c r="C190" t="s">
        <v>92</v>
      </c>
      <c r="D190" t="s">
        <v>146</v>
      </c>
      <c r="E190">
        <v>16313</v>
      </c>
      <c r="F190" s="15">
        <v>46029</v>
      </c>
      <c r="G190" s="16">
        <v>329</v>
      </c>
      <c r="H190">
        <v>3</v>
      </c>
      <c r="I190">
        <v>1</v>
      </c>
      <c r="J190">
        <v>0</v>
      </c>
      <c r="K190">
        <v>1</v>
      </c>
      <c r="L190" s="17" t="s">
        <v>131</v>
      </c>
      <c r="M190" t="s">
        <v>101</v>
      </c>
      <c r="N190" t="s">
        <v>96</v>
      </c>
      <c r="O190" s="18">
        <v>3</v>
      </c>
      <c r="Q190">
        <v>1</v>
      </c>
      <c r="T190">
        <v>1</v>
      </c>
      <c r="X190">
        <v>6</v>
      </c>
      <c r="Y190">
        <v>6</v>
      </c>
      <c r="AB190">
        <v>4</v>
      </c>
      <c r="AC190">
        <v>6</v>
      </c>
      <c r="AD190">
        <v>6</v>
      </c>
      <c r="AF190">
        <v>6</v>
      </c>
      <c r="AG190">
        <v>9</v>
      </c>
      <c r="AH190">
        <v>0</v>
      </c>
      <c r="AI190">
        <v>9</v>
      </c>
      <c r="AJ190" s="14">
        <v>0</v>
      </c>
      <c r="AK190" t="s">
        <v>50</v>
      </c>
    </row>
    <row r="191" spans="1:37" x14ac:dyDescent="0.35">
      <c r="A191" t="s">
        <v>42</v>
      </c>
      <c r="B191" t="s">
        <v>51</v>
      </c>
      <c r="C191" t="s">
        <v>92</v>
      </c>
      <c r="D191" t="s">
        <v>148</v>
      </c>
      <c r="E191">
        <v>39925</v>
      </c>
      <c r="F191" s="15">
        <v>46271</v>
      </c>
      <c r="G191" s="16">
        <v>571</v>
      </c>
      <c r="H191">
        <v>4</v>
      </c>
      <c r="I191">
        <v>1</v>
      </c>
      <c r="J191">
        <v>1</v>
      </c>
      <c r="K191">
        <v>1</v>
      </c>
      <c r="L191" s="17" t="s">
        <v>61</v>
      </c>
      <c r="M191" t="s">
        <v>125</v>
      </c>
      <c r="N191" t="s">
        <v>103</v>
      </c>
      <c r="O191">
        <v>4</v>
      </c>
      <c r="X191">
        <v>6</v>
      </c>
      <c r="Y191">
        <v>6</v>
      </c>
      <c r="Z191">
        <v>3</v>
      </c>
      <c r="AG191">
        <v>4</v>
      </c>
      <c r="AH191">
        <v>0</v>
      </c>
      <c r="AI191">
        <v>4</v>
      </c>
      <c r="AJ191" s="14">
        <v>0</v>
      </c>
      <c r="AK191" t="s">
        <v>50</v>
      </c>
    </row>
    <row r="192" spans="1:37" x14ac:dyDescent="0.35">
      <c r="A192" t="s">
        <v>42</v>
      </c>
      <c r="B192" t="s">
        <v>43</v>
      </c>
      <c r="C192" t="s">
        <v>426</v>
      </c>
      <c r="D192" t="s">
        <v>431</v>
      </c>
      <c r="E192">
        <v>43035</v>
      </c>
      <c r="F192" s="15">
        <v>47246</v>
      </c>
      <c r="G192" s="16">
        <v>842</v>
      </c>
      <c r="H192">
        <v>3</v>
      </c>
      <c r="I192">
        <v>1</v>
      </c>
      <c r="J192">
        <v>0</v>
      </c>
      <c r="K192">
        <v>1</v>
      </c>
      <c r="L192" s="17" t="s">
        <v>412</v>
      </c>
      <c r="M192" t="s">
        <v>367</v>
      </c>
      <c r="N192" t="s">
        <v>432</v>
      </c>
      <c r="O192">
        <v>2</v>
      </c>
      <c r="T192">
        <v>1</v>
      </c>
      <c r="X192">
        <v>6</v>
      </c>
      <c r="Y192">
        <v>6</v>
      </c>
      <c r="Z192">
        <v>3</v>
      </c>
      <c r="AB192">
        <v>2</v>
      </c>
      <c r="AC192">
        <v>5</v>
      </c>
      <c r="AD192">
        <v>6</v>
      </c>
      <c r="AF192">
        <v>6</v>
      </c>
      <c r="AJ192" s="14"/>
    </row>
    <row r="193" spans="1:37" x14ac:dyDescent="0.35">
      <c r="A193" t="s">
        <v>42</v>
      </c>
      <c r="B193" t="s">
        <v>51</v>
      </c>
      <c r="C193" t="s">
        <v>83</v>
      </c>
      <c r="D193" t="s">
        <v>296</v>
      </c>
      <c r="E193">
        <v>36418</v>
      </c>
      <c r="F193" s="15">
        <v>45809</v>
      </c>
      <c r="G193" s="16">
        <v>109</v>
      </c>
      <c r="H193">
        <v>3</v>
      </c>
      <c r="I193">
        <v>1</v>
      </c>
      <c r="J193">
        <v>1</v>
      </c>
      <c r="K193">
        <v>1</v>
      </c>
      <c r="L193" s="17" t="s">
        <v>128</v>
      </c>
      <c r="M193" t="s">
        <v>101</v>
      </c>
      <c r="N193" t="s">
        <v>129</v>
      </c>
      <c r="AC193">
        <v>6</v>
      </c>
      <c r="AG193">
        <v>1</v>
      </c>
      <c r="AH193">
        <v>0</v>
      </c>
      <c r="AI193">
        <v>1</v>
      </c>
      <c r="AJ193" s="14">
        <v>0</v>
      </c>
      <c r="AK193" t="s">
        <v>50</v>
      </c>
    </row>
    <row r="194" spans="1:37" x14ac:dyDescent="0.35">
      <c r="A194" t="s">
        <v>42</v>
      </c>
      <c r="B194" t="s">
        <v>43</v>
      </c>
      <c r="C194" t="s">
        <v>92</v>
      </c>
      <c r="D194" t="s">
        <v>323</v>
      </c>
      <c r="E194">
        <v>25084</v>
      </c>
      <c r="F194" s="15">
        <v>46672</v>
      </c>
      <c r="G194" s="16">
        <v>972</v>
      </c>
      <c r="H194">
        <v>4</v>
      </c>
      <c r="I194">
        <v>1</v>
      </c>
      <c r="J194">
        <v>1</v>
      </c>
      <c r="K194">
        <v>1</v>
      </c>
      <c r="L194" s="17" t="s">
        <v>66</v>
      </c>
      <c r="M194" t="s">
        <v>125</v>
      </c>
      <c r="N194" t="s">
        <v>104</v>
      </c>
      <c r="O194">
        <v>6</v>
      </c>
      <c r="T194">
        <v>1</v>
      </c>
      <c r="X194">
        <v>6</v>
      </c>
      <c r="Y194">
        <v>6</v>
      </c>
      <c r="Z194">
        <v>4</v>
      </c>
      <c r="AC194">
        <v>4</v>
      </c>
      <c r="AG194">
        <v>6</v>
      </c>
      <c r="AH194">
        <v>0</v>
      </c>
      <c r="AI194">
        <v>6</v>
      </c>
      <c r="AJ194" s="14">
        <v>0</v>
      </c>
      <c r="AK194" t="s">
        <v>80</v>
      </c>
    </row>
    <row r="195" spans="1:37" x14ac:dyDescent="0.35">
      <c r="A195" t="s">
        <v>42</v>
      </c>
      <c r="B195" t="s">
        <v>43</v>
      </c>
      <c r="C195" t="s">
        <v>92</v>
      </c>
      <c r="D195" t="s">
        <v>138</v>
      </c>
      <c r="E195">
        <v>25116</v>
      </c>
      <c r="F195" s="15">
        <v>46632</v>
      </c>
      <c r="G195" s="16">
        <v>932</v>
      </c>
      <c r="H195">
        <v>4</v>
      </c>
      <c r="I195">
        <v>1</v>
      </c>
      <c r="J195">
        <v>1</v>
      </c>
      <c r="K195">
        <v>1</v>
      </c>
      <c r="L195" s="17" t="s">
        <v>66</v>
      </c>
      <c r="M195" t="s">
        <v>101</v>
      </c>
      <c r="N195" t="s">
        <v>93</v>
      </c>
      <c r="O195">
        <v>6</v>
      </c>
      <c r="T195" s="18">
        <v>2</v>
      </c>
      <c r="X195">
        <v>6</v>
      </c>
      <c r="Y195">
        <v>6</v>
      </c>
      <c r="Z195">
        <v>4</v>
      </c>
      <c r="AB195">
        <v>4</v>
      </c>
      <c r="AG195">
        <v>6</v>
      </c>
      <c r="AH195">
        <v>0</v>
      </c>
      <c r="AI195">
        <v>6</v>
      </c>
      <c r="AJ195" s="14">
        <v>0</v>
      </c>
      <c r="AK195" t="s">
        <v>50</v>
      </c>
    </row>
    <row r="196" spans="1:37" x14ac:dyDescent="0.35">
      <c r="A196" t="s">
        <v>42</v>
      </c>
      <c r="B196" t="s">
        <v>51</v>
      </c>
      <c r="C196" t="s">
        <v>92</v>
      </c>
      <c r="D196" t="s">
        <v>350</v>
      </c>
      <c r="E196">
        <v>25280</v>
      </c>
      <c r="F196" s="15">
        <v>46666</v>
      </c>
      <c r="G196" s="16">
        <v>966</v>
      </c>
      <c r="H196">
        <v>4</v>
      </c>
      <c r="I196">
        <v>1</v>
      </c>
      <c r="J196">
        <v>3</v>
      </c>
      <c r="K196">
        <v>1</v>
      </c>
      <c r="L196" s="17" t="s">
        <v>94</v>
      </c>
      <c r="M196" t="s">
        <v>125</v>
      </c>
      <c r="N196" t="s">
        <v>95</v>
      </c>
      <c r="O196">
        <v>6</v>
      </c>
      <c r="T196">
        <v>3</v>
      </c>
      <c r="X196">
        <v>6</v>
      </c>
      <c r="Y196">
        <v>6</v>
      </c>
      <c r="AC196">
        <v>2</v>
      </c>
      <c r="AG196">
        <v>5</v>
      </c>
      <c r="AH196" s="18">
        <v>0</v>
      </c>
      <c r="AI196">
        <v>5</v>
      </c>
      <c r="AJ196" s="14">
        <v>0</v>
      </c>
      <c r="AK196" t="s">
        <v>80</v>
      </c>
    </row>
    <row r="197" spans="1:37" x14ac:dyDescent="0.35">
      <c r="A197" t="s">
        <v>42</v>
      </c>
      <c r="B197" t="s">
        <v>86</v>
      </c>
      <c r="C197" t="s">
        <v>151</v>
      </c>
      <c r="D197" t="s">
        <v>159</v>
      </c>
      <c r="E197">
        <v>42991</v>
      </c>
      <c r="F197" s="15">
        <v>47181</v>
      </c>
      <c r="G197" s="16">
        <v>1481</v>
      </c>
      <c r="H197">
        <v>2</v>
      </c>
      <c r="I197">
        <v>1</v>
      </c>
      <c r="J197">
        <v>0</v>
      </c>
      <c r="K197">
        <v>1</v>
      </c>
      <c r="L197" s="17" t="s">
        <v>134</v>
      </c>
      <c r="M197" t="s">
        <v>101</v>
      </c>
      <c r="N197" t="s">
        <v>156</v>
      </c>
      <c r="O197" s="18"/>
      <c r="P197" s="18"/>
      <c r="Q197" s="18"/>
      <c r="R197" s="18"/>
      <c r="S197" s="18"/>
      <c r="T197" s="18"/>
      <c r="U197" s="18"/>
      <c r="V197" s="18"/>
      <c r="W197" s="18"/>
      <c r="X197">
        <v>6</v>
      </c>
      <c r="Y197">
        <v>6</v>
      </c>
      <c r="Z197" s="18">
        <v>2</v>
      </c>
      <c r="AA197" s="18"/>
      <c r="AB197" s="18"/>
      <c r="AC197" s="18"/>
      <c r="AD197" s="18"/>
      <c r="AE197" s="18"/>
      <c r="AF197" s="18"/>
      <c r="AG197">
        <v>3</v>
      </c>
      <c r="AH197">
        <v>0</v>
      </c>
      <c r="AI197">
        <v>3</v>
      </c>
      <c r="AJ197" s="14">
        <v>0</v>
      </c>
      <c r="AK197" t="s">
        <v>50</v>
      </c>
    </row>
    <row r="198" spans="1:37" x14ac:dyDescent="0.35">
      <c r="A198" t="s">
        <v>42</v>
      </c>
      <c r="B198" t="s">
        <v>43</v>
      </c>
      <c r="C198" t="s">
        <v>244</v>
      </c>
      <c r="D198" t="s">
        <v>349</v>
      </c>
      <c r="E198">
        <v>39142</v>
      </c>
      <c r="F198" s="15">
        <v>46047</v>
      </c>
      <c r="G198" s="16">
        <v>347</v>
      </c>
      <c r="H198">
        <v>3</v>
      </c>
      <c r="I198">
        <v>1</v>
      </c>
      <c r="J198">
        <v>1</v>
      </c>
      <c r="K198">
        <v>1</v>
      </c>
      <c r="L198" s="17" t="s">
        <v>128</v>
      </c>
      <c r="M198" t="s">
        <v>50</v>
      </c>
      <c r="N198" t="s">
        <v>50</v>
      </c>
      <c r="X198" s="18">
        <v>2</v>
      </c>
      <c r="Y198">
        <v>6</v>
      </c>
      <c r="Z198">
        <v>4</v>
      </c>
      <c r="AA198">
        <v>4</v>
      </c>
      <c r="AD198" s="18">
        <v>6</v>
      </c>
      <c r="AF198" s="18">
        <v>6</v>
      </c>
      <c r="AG198">
        <v>6</v>
      </c>
      <c r="AH198">
        <v>0</v>
      </c>
      <c r="AI198">
        <v>6</v>
      </c>
      <c r="AJ198" s="14">
        <v>0</v>
      </c>
      <c r="AK198" t="s">
        <v>50</v>
      </c>
    </row>
    <row r="200" spans="1:37" x14ac:dyDescent="0.35">
      <c r="A200" t="s">
        <v>357</v>
      </c>
    </row>
    <row r="201" spans="1:37" ht="128.5" x14ac:dyDescent="0.35">
      <c r="A201" s="2" t="s">
        <v>5</v>
      </c>
      <c r="B201" s="3" t="s">
        <v>6</v>
      </c>
      <c r="C201" s="4" t="s">
        <v>7</v>
      </c>
      <c r="D201" s="5" t="s">
        <v>8</v>
      </c>
      <c r="E201" s="4" t="s">
        <v>9</v>
      </c>
      <c r="F201" s="12" t="s">
        <v>10</v>
      </c>
      <c r="G201" s="12" t="s">
        <v>11</v>
      </c>
      <c r="H201" s="12" t="s">
        <v>12</v>
      </c>
      <c r="I201" s="12" t="s">
        <v>13</v>
      </c>
      <c r="J201" s="12" t="s">
        <v>15</v>
      </c>
      <c r="K201" s="12" t="s">
        <v>14</v>
      </c>
      <c r="L201" s="6" t="s">
        <v>16</v>
      </c>
      <c r="M201" s="2" t="s">
        <v>17</v>
      </c>
      <c r="N201" s="7" t="s">
        <v>18</v>
      </c>
      <c r="O201" s="8" t="s">
        <v>19</v>
      </c>
      <c r="P201" s="8" t="s">
        <v>20</v>
      </c>
      <c r="Q201" s="8" t="s">
        <v>21</v>
      </c>
      <c r="R201" s="8" t="s">
        <v>22</v>
      </c>
      <c r="S201" s="8" t="s">
        <v>23</v>
      </c>
      <c r="T201" s="8" t="s">
        <v>24</v>
      </c>
      <c r="U201" s="8" t="s">
        <v>25</v>
      </c>
      <c r="V201" s="8" t="s">
        <v>26</v>
      </c>
      <c r="W201" s="8" t="s">
        <v>27</v>
      </c>
      <c r="X201" s="8" t="s">
        <v>28</v>
      </c>
      <c r="Y201" s="8" t="s">
        <v>29</v>
      </c>
      <c r="Z201" s="8" t="s">
        <v>30</v>
      </c>
      <c r="AA201" s="8" t="s">
        <v>31</v>
      </c>
      <c r="AB201" s="8" t="s">
        <v>32</v>
      </c>
      <c r="AC201" s="8" t="s">
        <v>33</v>
      </c>
      <c r="AD201" s="8" t="s">
        <v>34</v>
      </c>
      <c r="AE201" s="8" t="s">
        <v>35</v>
      </c>
      <c r="AF201" s="8" t="s">
        <v>36</v>
      </c>
      <c r="AG201" s="9"/>
      <c r="AH201" s="10" t="s">
        <v>38</v>
      </c>
      <c r="AI201" s="10" t="s">
        <v>39</v>
      </c>
      <c r="AJ201" s="10" t="s">
        <v>40</v>
      </c>
      <c r="AK201" s="11" t="s">
        <v>41</v>
      </c>
    </row>
    <row r="202" spans="1:37" x14ac:dyDescent="0.35">
      <c r="A202" t="s">
        <v>74</v>
      </c>
      <c r="B202" t="s">
        <v>51</v>
      </c>
      <c r="C202" t="s">
        <v>83</v>
      </c>
      <c r="D202" t="s">
        <v>195</v>
      </c>
      <c r="E202">
        <v>34570</v>
      </c>
      <c r="F202" s="15">
        <v>46835</v>
      </c>
      <c r="G202" s="16">
        <v>1135</v>
      </c>
      <c r="H202">
        <v>3</v>
      </c>
      <c r="I202">
        <v>1</v>
      </c>
      <c r="J202">
        <v>4</v>
      </c>
      <c r="K202">
        <v>1</v>
      </c>
      <c r="L202" s="17" t="s">
        <v>84</v>
      </c>
      <c r="M202" t="s">
        <v>101</v>
      </c>
      <c r="N202" t="s">
        <v>85</v>
      </c>
      <c r="O202" s="18"/>
      <c r="P202" s="18"/>
      <c r="Q202" s="18"/>
      <c r="R202" s="18"/>
      <c r="S202" s="18"/>
      <c r="T202" s="18"/>
      <c r="U202" s="18"/>
      <c r="V202" s="18"/>
      <c r="W202" s="18"/>
      <c r="X202" s="18">
        <v>4</v>
      </c>
      <c r="Y202" s="18">
        <v>6</v>
      </c>
      <c r="Z202" s="18">
        <v>4</v>
      </c>
      <c r="AA202" s="18"/>
      <c r="AB202" s="18"/>
      <c r="AC202" s="18"/>
      <c r="AD202" s="18"/>
      <c r="AE202" s="18"/>
      <c r="AF202" s="18"/>
      <c r="AH202">
        <v>0</v>
      </c>
      <c r="AI202">
        <v>3</v>
      </c>
      <c r="AJ202" s="14">
        <v>0</v>
      </c>
      <c r="AK202" t="s">
        <v>50</v>
      </c>
    </row>
    <row r="203" spans="1:37" x14ac:dyDescent="0.35">
      <c r="A203" t="s">
        <v>74</v>
      </c>
      <c r="B203" t="s">
        <v>51</v>
      </c>
      <c r="C203" t="s">
        <v>83</v>
      </c>
      <c r="D203" t="s">
        <v>193</v>
      </c>
      <c r="E203">
        <v>34570</v>
      </c>
      <c r="F203" s="15">
        <v>46835</v>
      </c>
      <c r="G203" s="16">
        <v>1135</v>
      </c>
      <c r="H203">
        <v>3</v>
      </c>
      <c r="I203">
        <v>1</v>
      </c>
      <c r="J203">
        <v>4</v>
      </c>
      <c r="K203">
        <v>1</v>
      </c>
      <c r="L203" s="17" t="s">
        <v>84</v>
      </c>
      <c r="M203" t="s">
        <v>101</v>
      </c>
      <c r="N203" t="s">
        <v>85</v>
      </c>
      <c r="O203" s="18"/>
      <c r="P203" s="18"/>
      <c r="Q203" s="18"/>
      <c r="R203" s="18"/>
      <c r="S203" s="18"/>
      <c r="T203" s="18"/>
      <c r="U203" s="18"/>
      <c r="V203" s="18"/>
      <c r="W203" s="18"/>
      <c r="X203" s="18">
        <v>4</v>
      </c>
      <c r="Y203" s="18">
        <v>6</v>
      </c>
      <c r="Z203" s="18">
        <v>4</v>
      </c>
      <c r="AA203" s="18"/>
      <c r="AB203" s="18"/>
      <c r="AC203" s="18"/>
      <c r="AD203" s="18"/>
      <c r="AE203" s="18"/>
      <c r="AF203" s="18"/>
      <c r="AH203">
        <v>0</v>
      </c>
      <c r="AI203">
        <v>3</v>
      </c>
      <c r="AJ203" s="14">
        <v>0</v>
      </c>
      <c r="AK203" t="s">
        <v>50</v>
      </c>
    </row>
    <row r="204" spans="1:37" x14ac:dyDescent="0.35">
      <c r="A204" t="s">
        <v>74</v>
      </c>
      <c r="B204" t="s">
        <v>51</v>
      </c>
      <c r="C204" t="s">
        <v>83</v>
      </c>
      <c r="D204" t="s">
        <v>196</v>
      </c>
      <c r="E204">
        <v>34570</v>
      </c>
      <c r="F204" s="15">
        <v>46835</v>
      </c>
      <c r="G204" s="16">
        <v>1135</v>
      </c>
      <c r="H204">
        <v>3</v>
      </c>
      <c r="I204">
        <v>1</v>
      </c>
      <c r="J204">
        <v>4</v>
      </c>
      <c r="K204">
        <v>1</v>
      </c>
      <c r="L204" s="17" t="s">
        <v>84</v>
      </c>
      <c r="M204" t="s">
        <v>101</v>
      </c>
      <c r="N204" t="s">
        <v>85</v>
      </c>
      <c r="O204" s="18"/>
      <c r="P204" s="18"/>
      <c r="Q204" s="18"/>
      <c r="R204" s="18"/>
      <c r="S204" s="18"/>
      <c r="T204" s="18"/>
      <c r="U204" s="18"/>
      <c r="V204" s="18"/>
      <c r="W204" s="18"/>
      <c r="X204" s="18">
        <v>4</v>
      </c>
      <c r="Y204" s="18">
        <v>6</v>
      </c>
      <c r="Z204" s="18">
        <v>4</v>
      </c>
      <c r="AA204" s="18"/>
      <c r="AB204" s="18"/>
      <c r="AC204" s="18"/>
      <c r="AD204" s="18"/>
      <c r="AE204" s="18"/>
      <c r="AF204" s="18"/>
      <c r="AH204">
        <v>0</v>
      </c>
      <c r="AI204">
        <v>3</v>
      </c>
      <c r="AJ204" s="14">
        <v>0</v>
      </c>
      <c r="AK204" t="s">
        <v>50</v>
      </c>
    </row>
    <row r="205" spans="1:37" x14ac:dyDescent="0.35">
      <c r="A205" t="s">
        <v>74</v>
      </c>
      <c r="B205" t="s">
        <v>51</v>
      </c>
      <c r="C205" t="s">
        <v>83</v>
      </c>
      <c r="D205" t="s">
        <v>197</v>
      </c>
      <c r="E205">
        <v>34570</v>
      </c>
      <c r="F205" s="15">
        <v>46835</v>
      </c>
      <c r="G205" s="16">
        <v>1135</v>
      </c>
      <c r="H205">
        <v>3</v>
      </c>
      <c r="I205">
        <v>1</v>
      </c>
      <c r="J205">
        <v>4</v>
      </c>
      <c r="K205">
        <v>1</v>
      </c>
      <c r="L205" s="17" t="s">
        <v>84</v>
      </c>
      <c r="M205" t="s">
        <v>101</v>
      </c>
      <c r="N205" t="s">
        <v>85</v>
      </c>
      <c r="O205" s="18"/>
      <c r="P205" s="18"/>
      <c r="Q205" s="18"/>
      <c r="R205" s="18"/>
      <c r="S205" s="18"/>
      <c r="T205" s="18"/>
      <c r="U205" s="18"/>
      <c r="V205" s="18"/>
      <c r="W205" s="18"/>
      <c r="X205" s="18">
        <v>4</v>
      </c>
      <c r="Y205" s="18">
        <v>6</v>
      </c>
      <c r="Z205" s="18">
        <v>4</v>
      </c>
      <c r="AA205" s="18"/>
      <c r="AB205" s="18"/>
      <c r="AC205" s="18"/>
      <c r="AD205" s="18"/>
      <c r="AE205" s="18"/>
      <c r="AF205" s="18"/>
      <c r="AH205">
        <v>0</v>
      </c>
      <c r="AI205">
        <v>3</v>
      </c>
      <c r="AJ205" s="14">
        <v>0</v>
      </c>
      <c r="AK205" t="s">
        <v>50</v>
      </c>
    </row>
    <row r="206" spans="1:37" x14ac:dyDescent="0.35">
      <c r="A206" t="s">
        <v>74</v>
      </c>
      <c r="B206" t="s">
        <v>51</v>
      </c>
      <c r="C206" t="s">
        <v>83</v>
      </c>
      <c r="D206" t="s">
        <v>198</v>
      </c>
      <c r="E206">
        <v>34570</v>
      </c>
      <c r="F206" s="15">
        <v>46835</v>
      </c>
      <c r="G206" s="16">
        <v>1135</v>
      </c>
      <c r="H206">
        <v>3</v>
      </c>
      <c r="I206">
        <v>1</v>
      </c>
      <c r="J206">
        <v>4</v>
      </c>
      <c r="K206">
        <v>1</v>
      </c>
      <c r="L206" s="17" t="s">
        <v>84</v>
      </c>
      <c r="M206" t="s">
        <v>101</v>
      </c>
      <c r="N206" t="s">
        <v>85</v>
      </c>
      <c r="O206" s="18"/>
      <c r="P206" s="18"/>
      <c r="Q206" s="18"/>
      <c r="R206" s="18"/>
      <c r="S206" s="18"/>
      <c r="T206" s="18"/>
      <c r="U206" s="18"/>
      <c r="V206" s="18"/>
      <c r="W206" s="18"/>
      <c r="X206" s="18">
        <v>4</v>
      </c>
      <c r="Y206" s="18">
        <v>6</v>
      </c>
      <c r="Z206" s="18">
        <v>4</v>
      </c>
      <c r="AA206" s="18"/>
      <c r="AB206" s="18"/>
      <c r="AC206" s="18"/>
      <c r="AD206" s="18"/>
      <c r="AE206" s="18"/>
      <c r="AF206" s="18"/>
      <c r="AH206">
        <v>0</v>
      </c>
      <c r="AI206">
        <v>3</v>
      </c>
      <c r="AJ206" s="14">
        <v>0</v>
      </c>
      <c r="AK206" t="s">
        <v>50</v>
      </c>
    </row>
    <row r="207" spans="1:37" x14ac:dyDescent="0.35">
      <c r="A207" t="s">
        <v>42</v>
      </c>
      <c r="B207" t="s">
        <v>43</v>
      </c>
      <c r="C207" t="s">
        <v>244</v>
      </c>
      <c r="D207" t="s">
        <v>284</v>
      </c>
      <c r="E207">
        <v>46086</v>
      </c>
      <c r="F207" s="15">
        <v>46201</v>
      </c>
      <c r="G207" s="16">
        <v>501</v>
      </c>
      <c r="H207">
        <v>4</v>
      </c>
      <c r="I207">
        <v>1</v>
      </c>
      <c r="J207">
        <v>1</v>
      </c>
      <c r="K207">
        <v>1</v>
      </c>
      <c r="L207" s="17" t="s">
        <v>76</v>
      </c>
      <c r="M207" t="s">
        <v>101</v>
      </c>
      <c r="N207" t="s">
        <v>245</v>
      </c>
      <c r="O207" s="18">
        <v>1</v>
      </c>
      <c r="Y207" s="18">
        <v>6</v>
      </c>
      <c r="Z207" s="18">
        <v>2</v>
      </c>
      <c r="AH207">
        <v>0</v>
      </c>
      <c r="AI207">
        <v>3</v>
      </c>
      <c r="AJ207" s="14">
        <v>0</v>
      </c>
      <c r="AK207" t="s">
        <v>50</v>
      </c>
    </row>
    <row r="208" spans="1:37" x14ac:dyDescent="0.35">
      <c r="A208" t="s">
        <v>42</v>
      </c>
      <c r="B208" t="s">
        <v>43</v>
      </c>
      <c r="C208" t="s">
        <v>244</v>
      </c>
      <c r="D208" t="s">
        <v>285</v>
      </c>
      <c r="E208">
        <v>46086</v>
      </c>
      <c r="F208" s="15">
        <v>46201</v>
      </c>
      <c r="G208" s="16">
        <v>501</v>
      </c>
      <c r="H208">
        <v>4</v>
      </c>
      <c r="I208">
        <v>1</v>
      </c>
      <c r="J208">
        <v>1</v>
      </c>
      <c r="K208">
        <v>1</v>
      </c>
      <c r="L208" s="17" t="s">
        <v>76</v>
      </c>
      <c r="M208" t="s">
        <v>101</v>
      </c>
      <c r="N208" t="s">
        <v>245</v>
      </c>
      <c r="O208" s="18">
        <v>1</v>
      </c>
      <c r="Y208" s="18">
        <v>6</v>
      </c>
      <c r="Z208" s="18">
        <v>2</v>
      </c>
      <c r="AH208">
        <v>0</v>
      </c>
      <c r="AI208">
        <v>3</v>
      </c>
      <c r="AJ208" s="14">
        <v>0</v>
      </c>
      <c r="AK208" t="s">
        <v>50</v>
      </c>
    </row>
    <row r="209" spans="1:37" x14ac:dyDescent="0.35">
      <c r="A209" t="s">
        <v>42</v>
      </c>
      <c r="B209" t="s">
        <v>43</v>
      </c>
      <c r="C209" t="s">
        <v>244</v>
      </c>
      <c r="D209" t="s">
        <v>286</v>
      </c>
      <c r="E209">
        <v>46086</v>
      </c>
      <c r="F209" s="15">
        <v>46201</v>
      </c>
      <c r="G209" s="16">
        <v>501</v>
      </c>
      <c r="H209">
        <v>4</v>
      </c>
      <c r="I209">
        <v>1</v>
      </c>
      <c r="J209">
        <v>1</v>
      </c>
      <c r="K209">
        <v>1</v>
      </c>
      <c r="L209" s="17" t="s">
        <v>76</v>
      </c>
      <c r="M209" t="s">
        <v>101</v>
      </c>
      <c r="N209" t="s">
        <v>245</v>
      </c>
      <c r="O209" s="18">
        <v>1</v>
      </c>
      <c r="Y209" s="18">
        <v>6</v>
      </c>
      <c r="Z209" s="18">
        <v>2</v>
      </c>
      <c r="AH209">
        <v>0</v>
      </c>
      <c r="AI209">
        <v>3</v>
      </c>
      <c r="AJ209" s="14">
        <v>0</v>
      </c>
      <c r="AK209" t="s">
        <v>50</v>
      </c>
    </row>
    <row r="210" spans="1:37" x14ac:dyDescent="0.35">
      <c r="A210" t="s">
        <v>42</v>
      </c>
      <c r="B210" t="s">
        <v>43</v>
      </c>
      <c r="C210" t="s">
        <v>244</v>
      </c>
      <c r="D210" t="s">
        <v>287</v>
      </c>
      <c r="E210">
        <v>46086</v>
      </c>
      <c r="F210" s="15">
        <v>46201</v>
      </c>
      <c r="G210" s="16">
        <v>501</v>
      </c>
      <c r="H210">
        <v>4</v>
      </c>
      <c r="I210">
        <v>1</v>
      </c>
      <c r="J210">
        <v>1</v>
      </c>
      <c r="K210">
        <v>1</v>
      </c>
      <c r="L210" s="17" t="s">
        <v>76</v>
      </c>
      <c r="M210" t="s">
        <v>101</v>
      </c>
      <c r="N210" t="s">
        <v>245</v>
      </c>
      <c r="O210" s="18">
        <v>1</v>
      </c>
      <c r="Y210" s="18">
        <v>6</v>
      </c>
      <c r="Z210" s="18">
        <v>2</v>
      </c>
      <c r="AH210">
        <v>0</v>
      </c>
      <c r="AI210">
        <v>3</v>
      </c>
      <c r="AJ210" s="14">
        <v>0</v>
      </c>
      <c r="AK210" t="s">
        <v>50</v>
      </c>
    </row>
    <row r="211" spans="1:37" x14ac:dyDescent="0.35">
      <c r="A211" t="s">
        <v>42</v>
      </c>
      <c r="B211" t="s">
        <v>43</v>
      </c>
      <c r="C211" t="s">
        <v>55</v>
      </c>
      <c r="D211" t="s">
        <v>180</v>
      </c>
      <c r="E211">
        <v>16397</v>
      </c>
      <c r="F211" s="15">
        <v>46125</v>
      </c>
      <c r="G211" s="16">
        <v>425</v>
      </c>
      <c r="H211">
        <v>3</v>
      </c>
      <c r="I211">
        <v>1</v>
      </c>
      <c r="J211">
        <v>3</v>
      </c>
      <c r="K211">
        <v>1</v>
      </c>
      <c r="L211" s="17" t="s">
        <v>56</v>
      </c>
      <c r="M211" t="s">
        <v>101</v>
      </c>
      <c r="N211" t="s">
        <v>57</v>
      </c>
      <c r="O211" s="18">
        <v>1</v>
      </c>
      <c r="P211" s="18">
        <v>1</v>
      </c>
      <c r="Q211" s="18">
        <v>1</v>
      </c>
      <c r="R211" s="18">
        <v>1</v>
      </c>
      <c r="S211" s="18">
        <v>3</v>
      </c>
      <c r="T211" s="18">
        <v>1</v>
      </c>
      <c r="U211" s="18">
        <v>2</v>
      </c>
      <c r="V211" s="18"/>
      <c r="W211" s="18">
        <v>1</v>
      </c>
      <c r="X211" s="18">
        <v>2</v>
      </c>
      <c r="Y211" s="18">
        <v>6</v>
      </c>
      <c r="Z211" s="18">
        <v>4</v>
      </c>
      <c r="AA211" s="18">
        <v>3</v>
      </c>
      <c r="AB211" s="18">
        <v>3</v>
      </c>
      <c r="AC211" s="18">
        <v>5</v>
      </c>
      <c r="AD211" s="18">
        <v>6</v>
      </c>
      <c r="AE211" s="18"/>
      <c r="AF211" s="18">
        <v>6</v>
      </c>
      <c r="AH211">
        <v>0</v>
      </c>
      <c r="AI211">
        <v>16</v>
      </c>
      <c r="AJ211" s="14">
        <v>0</v>
      </c>
      <c r="AK211" t="s">
        <v>58</v>
      </c>
    </row>
    <row r="212" spans="1:37" x14ac:dyDescent="0.35">
      <c r="A212" t="s">
        <v>42</v>
      </c>
      <c r="B212" t="s">
        <v>43</v>
      </c>
      <c r="C212" t="s">
        <v>55</v>
      </c>
      <c r="D212" t="s">
        <v>181</v>
      </c>
      <c r="E212">
        <v>16397</v>
      </c>
      <c r="F212" s="15">
        <v>46125</v>
      </c>
      <c r="G212" s="16">
        <v>425</v>
      </c>
      <c r="H212">
        <v>3</v>
      </c>
      <c r="I212">
        <v>1</v>
      </c>
      <c r="J212">
        <v>3</v>
      </c>
      <c r="K212">
        <v>1</v>
      </c>
      <c r="L212" s="17" t="s">
        <v>56</v>
      </c>
      <c r="M212" t="s">
        <v>101</v>
      </c>
      <c r="N212" t="s">
        <v>57</v>
      </c>
      <c r="O212" s="18">
        <v>1</v>
      </c>
      <c r="P212" s="18">
        <v>1</v>
      </c>
      <c r="Q212" s="18">
        <v>1</v>
      </c>
      <c r="R212" s="18">
        <v>1</v>
      </c>
      <c r="S212" s="18">
        <v>3</v>
      </c>
      <c r="T212" s="18">
        <v>1</v>
      </c>
      <c r="U212" s="18">
        <v>2</v>
      </c>
      <c r="V212" s="18"/>
      <c r="W212" s="18">
        <v>1</v>
      </c>
      <c r="X212" s="18">
        <v>2</v>
      </c>
      <c r="Y212" s="18">
        <v>6</v>
      </c>
      <c r="Z212" s="18">
        <v>4</v>
      </c>
      <c r="AA212" s="18">
        <v>3</v>
      </c>
      <c r="AB212" s="18">
        <v>3</v>
      </c>
      <c r="AC212" s="18">
        <v>5</v>
      </c>
      <c r="AD212" s="18">
        <v>6</v>
      </c>
      <c r="AE212" s="18"/>
      <c r="AF212" s="18">
        <v>6</v>
      </c>
      <c r="AH212">
        <v>0</v>
      </c>
      <c r="AI212">
        <v>16</v>
      </c>
      <c r="AJ212" s="14">
        <v>0</v>
      </c>
      <c r="AK212" t="s">
        <v>58</v>
      </c>
    </row>
    <row r="213" spans="1:37" x14ac:dyDescent="0.35">
      <c r="A213" t="s">
        <v>42</v>
      </c>
      <c r="B213" t="s">
        <v>43</v>
      </c>
      <c r="C213" t="s">
        <v>55</v>
      </c>
      <c r="D213" t="s">
        <v>182</v>
      </c>
      <c r="E213">
        <v>16397</v>
      </c>
      <c r="F213" s="15">
        <v>46125</v>
      </c>
      <c r="G213" s="16">
        <v>425</v>
      </c>
      <c r="H213">
        <v>3</v>
      </c>
      <c r="I213">
        <v>1</v>
      </c>
      <c r="J213">
        <v>3</v>
      </c>
      <c r="K213">
        <v>1</v>
      </c>
      <c r="L213" s="17" t="s">
        <v>56</v>
      </c>
      <c r="M213" t="s">
        <v>101</v>
      </c>
      <c r="N213" t="s">
        <v>57</v>
      </c>
      <c r="O213" s="18">
        <v>1</v>
      </c>
      <c r="P213" s="18">
        <v>1</v>
      </c>
      <c r="Q213" s="18">
        <v>1</v>
      </c>
      <c r="R213" s="18">
        <v>1</v>
      </c>
      <c r="S213" s="18">
        <v>3</v>
      </c>
      <c r="T213" s="18">
        <v>1</v>
      </c>
      <c r="U213" s="18">
        <v>2</v>
      </c>
      <c r="V213" s="18"/>
      <c r="W213" s="18">
        <v>1</v>
      </c>
      <c r="X213" s="18">
        <v>2</v>
      </c>
      <c r="Y213" s="18">
        <v>6</v>
      </c>
      <c r="Z213" s="18">
        <v>4</v>
      </c>
      <c r="AA213" s="18">
        <v>3</v>
      </c>
      <c r="AB213" s="18">
        <v>3</v>
      </c>
      <c r="AC213" s="18">
        <v>5</v>
      </c>
      <c r="AD213" s="18">
        <v>6</v>
      </c>
      <c r="AE213" s="18"/>
      <c r="AF213" s="18">
        <v>6</v>
      </c>
      <c r="AH213">
        <v>0</v>
      </c>
      <c r="AI213">
        <v>16</v>
      </c>
      <c r="AJ213" s="14">
        <v>0</v>
      </c>
      <c r="AK213" t="s">
        <v>58</v>
      </c>
    </row>
    <row r="214" spans="1:37" x14ac:dyDescent="0.35">
      <c r="A214" t="s">
        <v>42</v>
      </c>
      <c r="B214" t="s">
        <v>43</v>
      </c>
      <c r="C214" t="s">
        <v>71</v>
      </c>
      <c r="D214" t="s">
        <v>190</v>
      </c>
      <c r="E214">
        <v>37559</v>
      </c>
      <c r="F214" s="15">
        <v>45935</v>
      </c>
      <c r="G214" s="16">
        <v>235</v>
      </c>
      <c r="H214">
        <v>3</v>
      </c>
      <c r="I214">
        <v>1</v>
      </c>
      <c r="J214">
        <v>2</v>
      </c>
      <c r="K214">
        <v>1</v>
      </c>
      <c r="L214" s="17" t="s">
        <v>72</v>
      </c>
      <c r="M214" t="s">
        <v>125</v>
      </c>
      <c r="N214" t="s">
        <v>73</v>
      </c>
      <c r="O214" s="18">
        <v>1</v>
      </c>
      <c r="P214" s="18">
        <v>1</v>
      </c>
      <c r="Q214" s="18"/>
      <c r="R214" s="18"/>
      <c r="S214" s="18"/>
      <c r="T214" s="18"/>
      <c r="U214" s="18"/>
      <c r="V214" s="18"/>
      <c r="W214" s="18"/>
      <c r="X214" s="18">
        <v>2</v>
      </c>
      <c r="Y214" s="18">
        <v>6</v>
      </c>
      <c r="Z214" s="18">
        <v>4</v>
      </c>
      <c r="AA214" s="18"/>
      <c r="AB214" s="18">
        <v>3</v>
      </c>
      <c r="AC214" s="18"/>
      <c r="AD214" s="18"/>
      <c r="AE214" s="18"/>
      <c r="AF214" s="18"/>
      <c r="AH214">
        <v>0</v>
      </c>
      <c r="AI214">
        <v>6</v>
      </c>
      <c r="AJ214" s="14">
        <v>0</v>
      </c>
      <c r="AK214" t="s">
        <v>50</v>
      </c>
    </row>
    <row r="215" spans="1:37" x14ac:dyDescent="0.35">
      <c r="A215" t="s">
        <v>42</v>
      </c>
      <c r="B215" t="s">
        <v>43</v>
      </c>
      <c r="C215" t="s">
        <v>71</v>
      </c>
      <c r="D215" t="s">
        <v>191</v>
      </c>
      <c r="E215">
        <v>37559</v>
      </c>
      <c r="F215" s="15">
        <v>45935</v>
      </c>
      <c r="G215" s="16">
        <v>235</v>
      </c>
      <c r="H215">
        <v>3</v>
      </c>
      <c r="I215">
        <v>1</v>
      </c>
      <c r="J215">
        <v>2</v>
      </c>
      <c r="K215">
        <v>1</v>
      </c>
      <c r="L215" s="17" t="s">
        <v>72</v>
      </c>
      <c r="M215" t="s">
        <v>125</v>
      </c>
      <c r="N215" t="s">
        <v>73</v>
      </c>
      <c r="O215" s="18">
        <v>1</v>
      </c>
      <c r="P215" s="18">
        <v>1</v>
      </c>
      <c r="Q215" s="18"/>
      <c r="R215" s="18"/>
      <c r="S215" s="18"/>
      <c r="T215" s="18"/>
      <c r="U215" s="18"/>
      <c r="V215" s="18"/>
      <c r="W215" s="18"/>
      <c r="X215" s="18">
        <v>2</v>
      </c>
      <c r="Y215" s="18">
        <v>6</v>
      </c>
      <c r="Z215" s="18">
        <v>4</v>
      </c>
      <c r="AA215" s="18"/>
      <c r="AB215" s="18">
        <v>3</v>
      </c>
      <c r="AC215" s="18"/>
      <c r="AD215" s="18"/>
      <c r="AE215" s="18"/>
      <c r="AF215" s="18"/>
      <c r="AH215">
        <v>0</v>
      </c>
      <c r="AI215">
        <v>6</v>
      </c>
      <c r="AJ215" s="14">
        <v>0</v>
      </c>
      <c r="AK215" t="s">
        <v>50</v>
      </c>
    </row>
    <row r="216" spans="1:37" x14ac:dyDescent="0.35">
      <c r="A216" t="s">
        <v>42</v>
      </c>
      <c r="B216" t="s">
        <v>86</v>
      </c>
      <c r="C216" t="s">
        <v>87</v>
      </c>
      <c r="D216" t="s">
        <v>195</v>
      </c>
      <c r="E216">
        <v>43248</v>
      </c>
      <c r="F216" s="15">
        <v>47407</v>
      </c>
      <c r="G216" s="16">
        <v>1707</v>
      </c>
      <c r="H216">
        <v>4</v>
      </c>
      <c r="I216">
        <v>2</v>
      </c>
      <c r="J216">
        <v>2</v>
      </c>
      <c r="K216">
        <v>1</v>
      </c>
      <c r="L216" s="17" t="s">
        <v>88</v>
      </c>
      <c r="M216" t="s">
        <v>101</v>
      </c>
      <c r="N216" t="s">
        <v>89</v>
      </c>
      <c r="O216" s="18">
        <v>1</v>
      </c>
      <c r="P216" s="18"/>
      <c r="Q216" s="18"/>
      <c r="R216" s="18"/>
      <c r="S216" s="18">
        <v>1</v>
      </c>
      <c r="T216" s="18"/>
      <c r="U216" s="18"/>
      <c r="V216" s="18"/>
      <c r="W216" s="18"/>
      <c r="X216" s="18"/>
      <c r="Y216" s="18">
        <v>6</v>
      </c>
      <c r="Z216" s="18">
        <v>2</v>
      </c>
      <c r="AA216" s="18"/>
      <c r="AB216" s="18"/>
      <c r="AC216" s="18"/>
      <c r="AD216" s="18"/>
      <c r="AE216" s="18"/>
      <c r="AF216" s="18"/>
      <c r="AH216">
        <v>0</v>
      </c>
      <c r="AI216">
        <v>4</v>
      </c>
      <c r="AJ216" s="14">
        <v>0</v>
      </c>
      <c r="AK216" t="s">
        <v>47</v>
      </c>
    </row>
    <row r="217" spans="1:37" x14ac:dyDescent="0.35">
      <c r="A217" t="s">
        <v>42</v>
      </c>
      <c r="B217" t="s">
        <v>86</v>
      </c>
      <c r="C217" t="s">
        <v>87</v>
      </c>
      <c r="D217" t="s">
        <v>310</v>
      </c>
      <c r="E217">
        <v>43248</v>
      </c>
      <c r="F217" s="15">
        <v>47407</v>
      </c>
      <c r="G217" s="16">
        <v>1707</v>
      </c>
      <c r="H217">
        <v>4</v>
      </c>
      <c r="I217">
        <v>2</v>
      </c>
      <c r="J217">
        <v>2</v>
      </c>
      <c r="K217">
        <v>1</v>
      </c>
      <c r="L217" s="17" t="s">
        <v>88</v>
      </c>
      <c r="M217" t="s">
        <v>101</v>
      </c>
      <c r="N217" t="s">
        <v>89</v>
      </c>
      <c r="O217" s="18">
        <v>1</v>
      </c>
      <c r="P217" s="18"/>
      <c r="Q217" s="18"/>
      <c r="R217" s="18"/>
      <c r="S217" s="18">
        <v>1</v>
      </c>
      <c r="T217" s="18"/>
      <c r="U217" s="18"/>
      <c r="V217" s="18"/>
      <c r="W217" s="18"/>
      <c r="X217" s="18"/>
      <c r="Y217" s="18">
        <v>6</v>
      </c>
      <c r="Z217" s="18">
        <v>2</v>
      </c>
      <c r="AA217" s="18"/>
      <c r="AB217" s="18"/>
      <c r="AC217" s="18"/>
      <c r="AD217" s="18"/>
      <c r="AE217" s="18"/>
      <c r="AF217" s="18"/>
      <c r="AH217">
        <v>0</v>
      </c>
      <c r="AI217">
        <v>4</v>
      </c>
      <c r="AJ217" s="14">
        <v>0</v>
      </c>
      <c r="AK217" t="s">
        <v>47</v>
      </c>
    </row>
    <row r="218" spans="1:37" x14ac:dyDescent="0.35">
      <c r="A218" t="s">
        <v>42</v>
      </c>
      <c r="B218" t="s">
        <v>86</v>
      </c>
      <c r="C218" t="s">
        <v>87</v>
      </c>
      <c r="D218" t="s">
        <v>311</v>
      </c>
      <c r="E218">
        <v>43248</v>
      </c>
      <c r="F218" s="15">
        <v>47407</v>
      </c>
      <c r="G218" s="16">
        <v>1707</v>
      </c>
      <c r="H218">
        <v>4</v>
      </c>
      <c r="I218">
        <v>2</v>
      </c>
      <c r="J218">
        <v>2</v>
      </c>
      <c r="K218">
        <v>1</v>
      </c>
      <c r="L218" s="17" t="s">
        <v>88</v>
      </c>
      <c r="M218" t="s">
        <v>101</v>
      </c>
      <c r="N218" t="s">
        <v>89</v>
      </c>
      <c r="O218" s="18">
        <v>1</v>
      </c>
      <c r="P218" s="18"/>
      <c r="Q218" s="18"/>
      <c r="R218" s="18"/>
      <c r="S218" s="18">
        <v>1</v>
      </c>
      <c r="T218" s="18"/>
      <c r="U218" s="18"/>
      <c r="V218" s="18"/>
      <c r="W218" s="18"/>
      <c r="X218" s="18"/>
      <c r="Y218" s="18">
        <v>6</v>
      </c>
      <c r="Z218" s="18">
        <v>2</v>
      </c>
      <c r="AA218" s="18"/>
      <c r="AB218" s="18"/>
      <c r="AC218" s="18"/>
      <c r="AD218" s="18"/>
      <c r="AE218" s="18"/>
      <c r="AF218" s="18"/>
      <c r="AH218">
        <v>0</v>
      </c>
      <c r="AI218">
        <v>4</v>
      </c>
      <c r="AJ218" s="14">
        <v>0</v>
      </c>
      <c r="AK218" t="s">
        <v>47</v>
      </c>
    </row>
    <row r="219" spans="1:37" x14ac:dyDescent="0.35">
      <c r="A219" t="s">
        <v>42</v>
      </c>
      <c r="B219" t="s">
        <v>86</v>
      </c>
      <c r="C219" t="s">
        <v>87</v>
      </c>
      <c r="D219" t="s">
        <v>312</v>
      </c>
      <c r="E219">
        <v>43248</v>
      </c>
      <c r="F219" s="15">
        <v>47407</v>
      </c>
      <c r="G219" s="16">
        <v>1707</v>
      </c>
      <c r="H219">
        <v>4</v>
      </c>
      <c r="I219">
        <v>2</v>
      </c>
      <c r="J219">
        <v>2</v>
      </c>
      <c r="K219">
        <v>1</v>
      </c>
      <c r="L219" s="17" t="s">
        <v>88</v>
      </c>
      <c r="M219" t="s">
        <v>101</v>
      </c>
      <c r="N219" t="s">
        <v>89</v>
      </c>
      <c r="O219" s="18">
        <v>1</v>
      </c>
      <c r="P219" s="18"/>
      <c r="Q219" s="18"/>
      <c r="R219" s="18"/>
      <c r="S219" s="18">
        <v>1</v>
      </c>
      <c r="T219" s="18"/>
      <c r="U219" s="18"/>
      <c r="V219" s="18"/>
      <c r="W219" s="18"/>
      <c r="X219" s="18"/>
      <c r="Y219" s="18">
        <v>6</v>
      </c>
      <c r="Z219" s="18">
        <v>2</v>
      </c>
      <c r="AA219" s="18"/>
      <c r="AB219" s="18"/>
      <c r="AC219" s="18"/>
      <c r="AD219" s="18"/>
      <c r="AE219" s="18"/>
      <c r="AF219" s="18"/>
      <c r="AH219">
        <v>0</v>
      </c>
      <c r="AI219">
        <v>4</v>
      </c>
      <c r="AJ219" s="14">
        <v>0</v>
      </c>
      <c r="AK219" t="s">
        <v>47</v>
      </c>
    </row>
    <row r="220" spans="1:37" x14ac:dyDescent="0.35">
      <c r="A220" t="s">
        <v>42</v>
      </c>
      <c r="B220" t="s">
        <v>86</v>
      </c>
      <c r="C220" t="s">
        <v>87</v>
      </c>
      <c r="D220" t="s">
        <v>313</v>
      </c>
      <c r="E220">
        <v>43248</v>
      </c>
      <c r="F220" s="15">
        <v>47407</v>
      </c>
      <c r="G220" s="16">
        <v>1707</v>
      </c>
      <c r="H220">
        <v>4</v>
      </c>
      <c r="I220">
        <v>2</v>
      </c>
      <c r="J220">
        <v>2</v>
      </c>
      <c r="K220">
        <v>1</v>
      </c>
      <c r="L220" s="17" t="s">
        <v>88</v>
      </c>
      <c r="M220" t="s">
        <v>101</v>
      </c>
      <c r="N220" t="s">
        <v>89</v>
      </c>
      <c r="O220" s="18">
        <v>1</v>
      </c>
      <c r="P220" s="18"/>
      <c r="Q220" s="18"/>
      <c r="R220" s="18"/>
      <c r="S220" s="18">
        <v>1</v>
      </c>
      <c r="T220" s="18"/>
      <c r="U220" s="18"/>
      <c r="V220" s="18"/>
      <c r="W220" s="18"/>
      <c r="X220" s="18"/>
      <c r="Y220" s="18">
        <v>6</v>
      </c>
      <c r="Z220" s="18">
        <v>2</v>
      </c>
      <c r="AA220" s="18"/>
      <c r="AB220" s="18"/>
      <c r="AC220" s="18"/>
      <c r="AD220" s="18"/>
      <c r="AE220" s="18"/>
      <c r="AF220" s="18"/>
      <c r="AH220">
        <v>0</v>
      </c>
      <c r="AI220">
        <v>4</v>
      </c>
      <c r="AJ220" s="14">
        <v>0</v>
      </c>
      <c r="AK220" t="s">
        <v>47</v>
      </c>
    </row>
    <row r="221" spans="1:37" x14ac:dyDescent="0.35">
      <c r="A221" t="s">
        <v>42</v>
      </c>
      <c r="B221" t="s">
        <v>43</v>
      </c>
      <c r="C221" t="s">
        <v>68</v>
      </c>
      <c r="D221" t="s">
        <v>188</v>
      </c>
      <c r="E221">
        <v>37558</v>
      </c>
      <c r="F221" s="15">
        <v>45946</v>
      </c>
      <c r="G221" s="16">
        <v>246</v>
      </c>
      <c r="H221">
        <v>2</v>
      </c>
      <c r="I221">
        <v>1</v>
      </c>
      <c r="J221">
        <v>2</v>
      </c>
      <c r="K221">
        <v>1</v>
      </c>
      <c r="L221" s="17" t="s">
        <v>69</v>
      </c>
      <c r="M221" t="s">
        <v>101</v>
      </c>
      <c r="N221" t="s">
        <v>70</v>
      </c>
      <c r="O221" s="18">
        <v>1</v>
      </c>
      <c r="P221" s="18"/>
      <c r="Q221" s="18"/>
      <c r="R221" s="18"/>
      <c r="S221" s="18"/>
      <c r="T221" s="18"/>
      <c r="U221" s="18"/>
      <c r="V221" s="18"/>
      <c r="W221" s="18"/>
      <c r="X221" s="18"/>
      <c r="Y221" s="18">
        <v>6</v>
      </c>
      <c r="Z221" s="18">
        <v>5</v>
      </c>
      <c r="AA221" s="18"/>
      <c r="AB221" s="18"/>
      <c r="AC221" s="18"/>
      <c r="AD221" s="18"/>
      <c r="AE221" s="18"/>
      <c r="AF221" s="18"/>
      <c r="AH221">
        <v>0</v>
      </c>
      <c r="AI221">
        <v>3</v>
      </c>
      <c r="AJ221" s="14">
        <v>0</v>
      </c>
      <c r="AK221" t="s">
        <v>50</v>
      </c>
    </row>
    <row r="222" spans="1:37" x14ac:dyDescent="0.35">
      <c r="A222" t="s">
        <v>42</v>
      </c>
      <c r="B222" t="s">
        <v>43</v>
      </c>
      <c r="C222" t="s">
        <v>68</v>
      </c>
      <c r="D222" t="s">
        <v>189</v>
      </c>
      <c r="E222">
        <v>37558</v>
      </c>
      <c r="F222" s="15">
        <v>45946</v>
      </c>
      <c r="G222" s="16">
        <v>246</v>
      </c>
      <c r="H222">
        <v>2</v>
      </c>
      <c r="I222">
        <v>1</v>
      </c>
      <c r="J222">
        <v>2</v>
      </c>
      <c r="K222">
        <v>1</v>
      </c>
      <c r="L222" s="17" t="s">
        <v>69</v>
      </c>
      <c r="M222" t="s">
        <v>101</v>
      </c>
      <c r="N222" t="s">
        <v>70</v>
      </c>
      <c r="O222" s="18">
        <v>1</v>
      </c>
      <c r="P222" s="18"/>
      <c r="Q222" s="18"/>
      <c r="R222" s="18"/>
      <c r="S222" s="18"/>
      <c r="T222" s="18"/>
      <c r="U222" s="18"/>
      <c r="V222" s="18"/>
      <c r="W222" s="18"/>
      <c r="X222" s="18"/>
      <c r="Y222" s="18">
        <v>6</v>
      </c>
      <c r="Z222" s="18">
        <v>5</v>
      </c>
      <c r="AA222" s="18"/>
      <c r="AB222" s="18"/>
      <c r="AC222" s="18"/>
      <c r="AD222" s="18"/>
      <c r="AE222" s="18"/>
      <c r="AF222" s="18"/>
      <c r="AH222">
        <v>0</v>
      </c>
      <c r="AI222">
        <v>3</v>
      </c>
      <c r="AJ222" s="14">
        <v>0</v>
      </c>
      <c r="AK222" t="s">
        <v>50</v>
      </c>
    </row>
    <row r="223" spans="1:37" x14ac:dyDescent="0.35">
      <c r="A223" t="s">
        <v>42</v>
      </c>
      <c r="B223" t="s">
        <v>43</v>
      </c>
      <c r="C223" t="s">
        <v>44</v>
      </c>
      <c r="D223" t="s">
        <v>177</v>
      </c>
      <c r="E223">
        <v>26043</v>
      </c>
      <c r="F223" s="15">
        <v>46938</v>
      </c>
      <c r="G223" s="16">
        <v>1238</v>
      </c>
      <c r="H223">
        <v>3</v>
      </c>
      <c r="I223">
        <v>1</v>
      </c>
      <c r="J223">
        <v>2</v>
      </c>
      <c r="K223">
        <v>1</v>
      </c>
      <c r="L223" s="17" t="s">
        <v>45</v>
      </c>
      <c r="M223" t="s">
        <v>101</v>
      </c>
      <c r="N223" t="s">
        <v>46</v>
      </c>
      <c r="O223" s="18"/>
      <c r="P223" s="18"/>
      <c r="Q223" s="18"/>
      <c r="R223" s="18"/>
      <c r="S223" s="18"/>
      <c r="T223" s="18">
        <v>1</v>
      </c>
      <c r="U223" s="18"/>
      <c r="V223" s="18"/>
      <c r="W223" s="18"/>
      <c r="X223" s="18">
        <v>1</v>
      </c>
      <c r="Y223" s="18"/>
      <c r="Z223" s="18"/>
      <c r="AA223" s="18"/>
      <c r="AB223" s="18">
        <v>6</v>
      </c>
      <c r="AC223" s="18"/>
      <c r="AD223" s="18"/>
      <c r="AE223" s="18"/>
      <c r="AF223" s="18"/>
      <c r="AH223">
        <v>0</v>
      </c>
      <c r="AI223">
        <v>3</v>
      </c>
      <c r="AJ223" s="14">
        <v>0</v>
      </c>
      <c r="AK223" t="s">
        <v>47</v>
      </c>
    </row>
    <row r="224" spans="1:37" x14ac:dyDescent="0.35">
      <c r="A224" t="s">
        <v>42</v>
      </c>
      <c r="B224" t="s">
        <v>43</v>
      </c>
      <c r="C224" t="s">
        <v>44</v>
      </c>
      <c r="D224" t="s">
        <v>178</v>
      </c>
      <c r="E224">
        <v>26043</v>
      </c>
      <c r="F224" s="15">
        <v>46938</v>
      </c>
      <c r="G224" s="16">
        <v>1238</v>
      </c>
      <c r="H224">
        <v>3</v>
      </c>
      <c r="I224">
        <v>1</v>
      </c>
      <c r="J224">
        <v>2</v>
      </c>
      <c r="K224">
        <v>1</v>
      </c>
      <c r="L224" s="17" t="s">
        <v>45</v>
      </c>
      <c r="M224" t="s">
        <v>101</v>
      </c>
      <c r="N224" t="s">
        <v>46</v>
      </c>
      <c r="O224" s="18"/>
      <c r="P224" s="18"/>
      <c r="Q224" s="18"/>
      <c r="R224" s="18"/>
      <c r="S224" s="18"/>
      <c r="T224" s="18">
        <v>1</v>
      </c>
      <c r="U224" s="18"/>
      <c r="V224" s="18"/>
      <c r="W224" s="18"/>
      <c r="X224" s="18">
        <v>1</v>
      </c>
      <c r="Y224" s="18"/>
      <c r="Z224" s="18"/>
      <c r="AA224" s="18"/>
      <c r="AB224" s="18">
        <v>6</v>
      </c>
      <c r="AC224" s="18"/>
      <c r="AD224" s="18"/>
      <c r="AE224" s="18"/>
      <c r="AF224" s="18"/>
      <c r="AH224">
        <v>0</v>
      </c>
      <c r="AI224">
        <v>3</v>
      </c>
      <c r="AJ224" s="14">
        <v>0</v>
      </c>
      <c r="AK224" t="s">
        <v>47</v>
      </c>
    </row>
    <row r="225" spans="1:37" x14ac:dyDescent="0.35">
      <c r="A225" t="s">
        <v>42</v>
      </c>
      <c r="B225" t="s">
        <v>43</v>
      </c>
      <c r="C225" t="s">
        <v>55</v>
      </c>
      <c r="D225" t="s">
        <v>183</v>
      </c>
      <c r="E225">
        <v>38792</v>
      </c>
      <c r="F225" s="15">
        <v>46125</v>
      </c>
      <c r="G225" s="16">
        <v>425</v>
      </c>
      <c r="H225">
        <v>3</v>
      </c>
      <c r="I225">
        <v>1</v>
      </c>
      <c r="J225">
        <v>2</v>
      </c>
      <c r="K225">
        <v>1</v>
      </c>
      <c r="L225" s="17" t="s">
        <v>45</v>
      </c>
      <c r="M225" t="s">
        <v>101</v>
      </c>
      <c r="N225" t="s">
        <v>59</v>
      </c>
      <c r="O225" s="18">
        <v>2</v>
      </c>
      <c r="P225" s="18">
        <v>1</v>
      </c>
      <c r="Q225" s="18">
        <v>1</v>
      </c>
      <c r="R225" s="18">
        <v>1</v>
      </c>
      <c r="S225" s="18">
        <v>3</v>
      </c>
      <c r="T225" s="18">
        <v>1</v>
      </c>
      <c r="U225" s="18">
        <v>2</v>
      </c>
      <c r="V225" s="18">
        <v>1</v>
      </c>
      <c r="W225" s="18">
        <v>1</v>
      </c>
      <c r="X225" s="18">
        <v>6</v>
      </c>
      <c r="Y225" s="18">
        <v>6</v>
      </c>
      <c r="Z225" s="18">
        <v>5</v>
      </c>
      <c r="AA225" s="18">
        <v>4</v>
      </c>
      <c r="AB225" s="18">
        <v>3</v>
      </c>
      <c r="AC225" s="18">
        <v>5</v>
      </c>
      <c r="AD225" s="18">
        <v>6</v>
      </c>
      <c r="AE225" s="18"/>
      <c r="AF225" s="18">
        <v>6</v>
      </c>
      <c r="AH225">
        <v>0</v>
      </c>
      <c r="AI225">
        <v>17</v>
      </c>
      <c r="AJ225" s="14">
        <v>0</v>
      </c>
      <c r="AK225" t="s">
        <v>58</v>
      </c>
    </row>
    <row r="226" spans="1:37" x14ac:dyDescent="0.35">
      <c r="A226" t="s">
        <v>42</v>
      </c>
      <c r="B226" t="s">
        <v>43</v>
      </c>
      <c r="C226" t="s">
        <v>55</v>
      </c>
      <c r="D226" t="s">
        <v>184</v>
      </c>
      <c r="E226">
        <v>38792</v>
      </c>
      <c r="F226" s="15">
        <v>46125</v>
      </c>
      <c r="G226" s="16">
        <v>425</v>
      </c>
      <c r="H226">
        <v>3</v>
      </c>
      <c r="I226">
        <v>1</v>
      </c>
      <c r="J226">
        <v>2</v>
      </c>
      <c r="K226">
        <v>1</v>
      </c>
      <c r="L226" s="17" t="s">
        <v>45</v>
      </c>
      <c r="M226" t="s">
        <v>101</v>
      </c>
      <c r="N226" t="s">
        <v>59</v>
      </c>
      <c r="O226" s="18">
        <v>2</v>
      </c>
      <c r="P226" s="18">
        <v>1</v>
      </c>
      <c r="Q226" s="18">
        <v>1</v>
      </c>
      <c r="R226" s="18">
        <v>1</v>
      </c>
      <c r="S226" s="18">
        <v>3</v>
      </c>
      <c r="T226" s="18">
        <v>1</v>
      </c>
      <c r="U226" s="18">
        <v>2</v>
      </c>
      <c r="V226" s="18">
        <v>1</v>
      </c>
      <c r="W226" s="18">
        <v>1</v>
      </c>
      <c r="X226" s="18">
        <v>6</v>
      </c>
      <c r="Y226" s="18">
        <v>6</v>
      </c>
      <c r="Z226" s="18">
        <v>5</v>
      </c>
      <c r="AA226" s="18">
        <v>4</v>
      </c>
      <c r="AB226" s="18">
        <v>3</v>
      </c>
      <c r="AC226" s="18">
        <v>5</v>
      </c>
      <c r="AD226" s="18">
        <v>6</v>
      </c>
      <c r="AE226" s="18"/>
      <c r="AF226" s="18">
        <v>6</v>
      </c>
      <c r="AH226">
        <v>0</v>
      </c>
      <c r="AI226">
        <v>17</v>
      </c>
      <c r="AJ226" s="14">
        <v>0</v>
      </c>
      <c r="AK226" t="s">
        <v>58</v>
      </c>
    </row>
    <row r="227" spans="1:37" x14ac:dyDescent="0.35">
      <c r="A227" t="s">
        <v>42</v>
      </c>
      <c r="B227" t="s">
        <v>60</v>
      </c>
      <c r="C227" t="s">
        <v>55</v>
      </c>
      <c r="D227" t="s">
        <v>185</v>
      </c>
      <c r="E227">
        <v>40304</v>
      </c>
      <c r="F227" s="15">
        <v>46513</v>
      </c>
      <c r="G227" s="16">
        <v>813</v>
      </c>
      <c r="H227">
        <v>4</v>
      </c>
      <c r="I227">
        <v>1</v>
      </c>
      <c r="J227">
        <v>1</v>
      </c>
      <c r="K227">
        <v>1</v>
      </c>
      <c r="L227" s="17" t="s">
        <v>61</v>
      </c>
      <c r="M227" t="s">
        <v>101</v>
      </c>
      <c r="N227" t="s">
        <v>62</v>
      </c>
      <c r="O227" s="18">
        <v>2</v>
      </c>
      <c r="P227" s="18">
        <v>1</v>
      </c>
      <c r="Q227" s="18">
        <v>2</v>
      </c>
      <c r="R227" s="18"/>
      <c r="S227" s="18">
        <v>1</v>
      </c>
      <c r="T227" s="18">
        <v>1</v>
      </c>
      <c r="U227" s="18"/>
      <c r="V227" s="18">
        <v>2</v>
      </c>
      <c r="W227" s="18"/>
      <c r="X227" s="18">
        <v>1</v>
      </c>
      <c r="Y227" s="18">
        <v>6</v>
      </c>
      <c r="Z227" s="18">
        <v>3</v>
      </c>
      <c r="AA227" s="18">
        <v>6</v>
      </c>
      <c r="AB227" s="18">
        <v>3</v>
      </c>
      <c r="AC227" s="18">
        <v>6</v>
      </c>
      <c r="AD227" s="18">
        <v>6</v>
      </c>
      <c r="AE227" s="18"/>
      <c r="AF227" s="18">
        <v>6</v>
      </c>
      <c r="AH227">
        <v>0</v>
      </c>
      <c r="AI227">
        <v>14</v>
      </c>
      <c r="AJ227" s="14">
        <v>0</v>
      </c>
      <c r="AK227" t="s">
        <v>58</v>
      </c>
    </row>
    <row r="228" spans="1:37" x14ac:dyDescent="0.35">
      <c r="A228" t="s">
        <v>42</v>
      </c>
      <c r="B228" t="s">
        <v>60</v>
      </c>
      <c r="C228" t="s">
        <v>55</v>
      </c>
      <c r="D228" t="s">
        <v>186</v>
      </c>
      <c r="E228">
        <v>40304</v>
      </c>
      <c r="F228" s="15">
        <v>46513</v>
      </c>
      <c r="G228" s="16">
        <v>813</v>
      </c>
      <c r="H228">
        <v>4</v>
      </c>
      <c r="I228">
        <v>1</v>
      </c>
      <c r="J228">
        <v>1</v>
      </c>
      <c r="K228">
        <v>1</v>
      </c>
      <c r="L228" s="17" t="s">
        <v>61</v>
      </c>
      <c r="M228" t="s">
        <v>101</v>
      </c>
      <c r="N228" t="s">
        <v>63</v>
      </c>
      <c r="O228" s="18">
        <v>2</v>
      </c>
      <c r="P228" s="18">
        <v>1</v>
      </c>
      <c r="Q228" s="18">
        <v>2</v>
      </c>
      <c r="R228" s="18"/>
      <c r="S228" s="18">
        <v>1</v>
      </c>
      <c r="T228" s="18">
        <v>1</v>
      </c>
      <c r="U228" s="18"/>
      <c r="V228" s="18">
        <v>2</v>
      </c>
      <c r="W228" s="18"/>
      <c r="X228" s="18">
        <v>1</v>
      </c>
      <c r="Y228" s="18">
        <v>6</v>
      </c>
      <c r="Z228" s="18">
        <v>3</v>
      </c>
      <c r="AA228" s="18">
        <v>6</v>
      </c>
      <c r="AB228" s="18">
        <v>3</v>
      </c>
      <c r="AC228" s="18">
        <v>6</v>
      </c>
      <c r="AD228" s="18">
        <v>6</v>
      </c>
      <c r="AE228" s="18"/>
      <c r="AF228" s="18">
        <v>6</v>
      </c>
      <c r="AH228">
        <v>0</v>
      </c>
      <c r="AI228">
        <v>14</v>
      </c>
      <c r="AJ228" s="14">
        <v>0</v>
      </c>
      <c r="AK228" t="s">
        <v>58</v>
      </c>
    </row>
    <row r="229" spans="1:37" x14ac:dyDescent="0.35">
      <c r="A229" t="s">
        <v>42</v>
      </c>
      <c r="B229" t="s">
        <v>60</v>
      </c>
      <c r="C229" t="s">
        <v>55</v>
      </c>
      <c r="D229" t="s">
        <v>187</v>
      </c>
      <c r="E229">
        <v>40304</v>
      </c>
      <c r="F229" s="15">
        <v>46513</v>
      </c>
      <c r="G229" s="16">
        <v>813</v>
      </c>
      <c r="H229">
        <v>4</v>
      </c>
      <c r="I229">
        <v>1</v>
      </c>
      <c r="J229">
        <v>1</v>
      </c>
      <c r="K229">
        <v>1</v>
      </c>
      <c r="L229" s="17" t="s">
        <v>61</v>
      </c>
      <c r="M229" t="s">
        <v>101</v>
      </c>
      <c r="N229" t="s">
        <v>63</v>
      </c>
      <c r="O229" s="18">
        <v>2</v>
      </c>
      <c r="P229" s="18">
        <v>1</v>
      </c>
      <c r="Q229" s="18">
        <v>2</v>
      </c>
      <c r="R229" s="18"/>
      <c r="S229" s="18">
        <v>1</v>
      </c>
      <c r="T229" s="18">
        <v>1</v>
      </c>
      <c r="U229" s="18"/>
      <c r="V229" s="18">
        <v>2</v>
      </c>
      <c r="W229" s="18"/>
      <c r="X229" s="18">
        <v>1</v>
      </c>
      <c r="Y229" s="18">
        <v>6</v>
      </c>
      <c r="Z229" s="18">
        <v>3</v>
      </c>
      <c r="AA229" s="18">
        <v>6</v>
      </c>
      <c r="AB229" s="18">
        <v>3</v>
      </c>
      <c r="AC229" s="18">
        <v>6</v>
      </c>
      <c r="AD229" s="18">
        <v>6</v>
      </c>
      <c r="AE229" s="18"/>
      <c r="AF229" s="18">
        <v>6</v>
      </c>
      <c r="AH229">
        <v>0</v>
      </c>
      <c r="AI229">
        <v>14</v>
      </c>
      <c r="AJ229" s="14">
        <v>0</v>
      </c>
      <c r="AK229" t="s">
        <v>58</v>
      </c>
    </row>
    <row r="230" spans="1:37" x14ac:dyDescent="0.35">
      <c r="A230" t="s">
        <v>42</v>
      </c>
      <c r="B230" t="s">
        <v>43</v>
      </c>
      <c r="C230" t="s">
        <v>81</v>
      </c>
      <c r="D230" t="s">
        <v>192</v>
      </c>
      <c r="E230">
        <v>21420</v>
      </c>
      <c r="F230" s="15">
        <v>47130</v>
      </c>
      <c r="G230" s="16">
        <v>1430</v>
      </c>
      <c r="H230">
        <v>4</v>
      </c>
      <c r="I230">
        <v>1</v>
      </c>
      <c r="J230">
        <v>2</v>
      </c>
      <c r="K230">
        <v>1</v>
      </c>
      <c r="L230" s="17" t="s">
        <v>64</v>
      </c>
      <c r="M230" t="s">
        <v>101</v>
      </c>
      <c r="N230" t="s">
        <v>82</v>
      </c>
      <c r="O230" s="18">
        <v>2</v>
      </c>
      <c r="P230" s="18"/>
      <c r="Q230" s="18">
        <v>1</v>
      </c>
      <c r="R230" s="18"/>
      <c r="S230" s="18"/>
      <c r="T230" s="18">
        <v>1</v>
      </c>
      <c r="U230" s="18"/>
      <c r="V230" s="18"/>
      <c r="W230" s="18"/>
      <c r="X230" s="18">
        <v>2</v>
      </c>
      <c r="Y230" s="18">
        <v>6</v>
      </c>
      <c r="Z230" s="18">
        <v>3</v>
      </c>
      <c r="AA230" s="18">
        <v>4</v>
      </c>
      <c r="AB230" s="18">
        <v>2</v>
      </c>
      <c r="AC230" s="18">
        <v>6</v>
      </c>
      <c r="AD230" s="18">
        <v>6</v>
      </c>
      <c r="AE230" s="18"/>
      <c r="AF230" s="18">
        <v>6</v>
      </c>
      <c r="AH230">
        <v>0</v>
      </c>
      <c r="AI230">
        <v>11</v>
      </c>
      <c r="AJ230" s="14">
        <v>0</v>
      </c>
      <c r="AK230" t="s">
        <v>58</v>
      </c>
    </row>
    <row r="231" spans="1:37" x14ac:dyDescent="0.35">
      <c r="A231" t="s">
        <v>42</v>
      </c>
      <c r="B231" t="s">
        <v>43</v>
      </c>
      <c r="C231" t="s">
        <v>81</v>
      </c>
      <c r="D231" t="s">
        <v>193</v>
      </c>
      <c r="E231">
        <v>21420</v>
      </c>
      <c r="F231" s="15">
        <v>47130</v>
      </c>
      <c r="G231" s="16">
        <v>1430</v>
      </c>
      <c r="H231">
        <v>4</v>
      </c>
      <c r="I231">
        <v>1</v>
      </c>
      <c r="J231">
        <v>2</v>
      </c>
      <c r="K231">
        <v>1</v>
      </c>
      <c r="L231" s="17" t="s">
        <v>64</v>
      </c>
      <c r="M231" t="s">
        <v>101</v>
      </c>
      <c r="N231" t="s">
        <v>82</v>
      </c>
      <c r="O231" s="18">
        <v>2</v>
      </c>
      <c r="P231" s="18"/>
      <c r="Q231" s="18">
        <v>1</v>
      </c>
      <c r="R231" s="18"/>
      <c r="S231" s="18"/>
      <c r="T231" s="18">
        <v>1</v>
      </c>
      <c r="U231" s="18"/>
      <c r="V231" s="18"/>
      <c r="W231" s="18"/>
      <c r="X231" s="18">
        <v>2</v>
      </c>
      <c r="Y231" s="18">
        <v>6</v>
      </c>
      <c r="Z231" s="18">
        <v>3</v>
      </c>
      <c r="AA231" s="18">
        <v>4</v>
      </c>
      <c r="AB231" s="18">
        <v>2</v>
      </c>
      <c r="AC231" s="18">
        <v>6</v>
      </c>
      <c r="AD231" s="18">
        <v>6</v>
      </c>
      <c r="AE231" s="18"/>
      <c r="AF231" s="18">
        <v>6</v>
      </c>
      <c r="AH231">
        <v>0</v>
      </c>
      <c r="AI231">
        <v>11</v>
      </c>
      <c r="AJ231" s="14">
        <v>0</v>
      </c>
      <c r="AK231" t="s">
        <v>58</v>
      </c>
    </row>
    <row r="232" spans="1:37" x14ac:dyDescent="0.35">
      <c r="A232" t="s">
        <v>42</v>
      </c>
      <c r="B232" t="s">
        <v>43</v>
      </c>
      <c r="C232" t="s">
        <v>81</v>
      </c>
      <c r="D232" t="s">
        <v>194</v>
      </c>
      <c r="E232">
        <v>21420</v>
      </c>
      <c r="F232" s="15">
        <v>47130</v>
      </c>
      <c r="G232" s="16">
        <v>1430</v>
      </c>
      <c r="H232">
        <v>4</v>
      </c>
      <c r="I232">
        <v>1</v>
      </c>
      <c r="J232">
        <v>2</v>
      </c>
      <c r="K232">
        <v>1</v>
      </c>
      <c r="L232" s="17" t="s">
        <v>64</v>
      </c>
      <c r="M232" t="s">
        <v>101</v>
      </c>
      <c r="N232" t="s">
        <v>82</v>
      </c>
      <c r="O232" s="18">
        <v>2</v>
      </c>
      <c r="P232" s="18"/>
      <c r="Q232" s="18">
        <v>1</v>
      </c>
      <c r="R232" s="18"/>
      <c r="S232" s="18"/>
      <c r="T232" s="18">
        <v>1</v>
      </c>
      <c r="U232" s="18"/>
      <c r="V232" s="18"/>
      <c r="W232" s="18"/>
      <c r="X232" s="18">
        <v>2</v>
      </c>
      <c r="Y232" s="18">
        <v>6</v>
      </c>
      <c r="Z232" s="18">
        <v>3</v>
      </c>
      <c r="AA232" s="18">
        <v>4</v>
      </c>
      <c r="AB232" s="18">
        <v>2</v>
      </c>
      <c r="AC232" s="18">
        <v>6</v>
      </c>
      <c r="AD232" s="18">
        <v>6</v>
      </c>
      <c r="AE232" s="18"/>
      <c r="AF232" s="18">
        <v>6</v>
      </c>
      <c r="AH232">
        <v>0</v>
      </c>
      <c r="AI232">
        <v>11</v>
      </c>
      <c r="AJ232" s="14">
        <v>0</v>
      </c>
      <c r="AK232" t="s">
        <v>58</v>
      </c>
    </row>
    <row r="233" spans="1:37" x14ac:dyDescent="0.35">
      <c r="A233" t="s">
        <v>42</v>
      </c>
      <c r="B233" t="s">
        <v>43</v>
      </c>
      <c r="C233" t="s">
        <v>244</v>
      </c>
      <c r="D233" t="s">
        <v>280</v>
      </c>
      <c r="E233">
        <v>46057</v>
      </c>
      <c r="F233" s="15">
        <v>46195</v>
      </c>
      <c r="G233" s="16">
        <v>495</v>
      </c>
      <c r="H233">
        <v>3</v>
      </c>
      <c r="I233">
        <v>1</v>
      </c>
      <c r="J233">
        <v>2</v>
      </c>
      <c r="K233">
        <v>1</v>
      </c>
      <c r="L233" s="17" t="s">
        <v>72</v>
      </c>
      <c r="M233" t="s">
        <v>101</v>
      </c>
      <c r="N233" t="s">
        <v>243</v>
      </c>
      <c r="O233" s="18">
        <v>2</v>
      </c>
      <c r="T233" s="18">
        <v>1</v>
      </c>
      <c r="Y233" s="18">
        <v>6</v>
      </c>
      <c r="Z233" s="18">
        <v>2</v>
      </c>
      <c r="AH233">
        <v>0</v>
      </c>
      <c r="AI233">
        <v>4</v>
      </c>
      <c r="AJ233" s="14">
        <v>0</v>
      </c>
      <c r="AK233" t="s">
        <v>50</v>
      </c>
    </row>
    <row r="234" spans="1:37" x14ac:dyDescent="0.35">
      <c r="A234" t="s">
        <v>42</v>
      </c>
      <c r="B234" t="s">
        <v>43</v>
      </c>
      <c r="C234" t="s">
        <v>244</v>
      </c>
      <c r="D234" t="s">
        <v>281</v>
      </c>
      <c r="E234">
        <v>46057</v>
      </c>
      <c r="F234" s="15">
        <v>46195</v>
      </c>
      <c r="G234" s="16">
        <v>495</v>
      </c>
      <c r="H234">
        <v>3</v>
      </c>
      <c r="I234">
        <v>1</v>
      </c>
      <c r="J234">
        <v>2</v>
      </c>
      <c r="K234">
        <v>1</v>
      </c>
      <c r="L234" s="17" t="s">
        <v>72</v>
      </c>
      <c r="M234" t="s">
        <v>101</v>
      </c>
      <c r="N234" t="s">
        <v>243</v>
      </c>
      <c r="O234" s="18">
        <v>2</v>
      </c>
      <c r="T234" s="18">
        <v>1</v>
      </c>
      <c r="Y234" s="18">
        <v>6</v>
      </c>
      <c r="Z234" s="18">
        <v>2</v>
      </c>
      <c r="AH234">
        <v>0</v>
      </c>
      <c r="AI234">
        <v>4</v>
      </c>
      <c r="AJ234" s="14">
        <v>0</v>
      </c>
      <c r="AK234" t="s">
        <v>50</v>
      </c>
    </row>
    <row r="235" spans="1:37" x14ac:dyDescent="0.35">
      <c r="A235" t="s">
        <v>42</v>
      </c>
      <c r="B235" t="s">
        <v>43</v>
      </c>
      <c r="C235" t="s">
        <v>244</v>
      </c>
      <c r="D235" t="s">
        <v>282</v>
      </c>
      <c r="E235">
        <v>46057</v>
      </c>
      <c r="F235" s="15">
        <v>46195</v>
      </c>
      <c r="G235" s="16">
        <v>495</v>
      </c>
      <c r="H235">
        <v>3</v>
      </c>
      <c r="I235">
        <v>1</v>
      </c>
      <c r="J235">
        <v>2</v>
      </c>
      <c r="K235">
        <v>1</v>
      </c>
      <c r="L235" s="17" t="s">
        <v>72</v>
      </c>
      <c r="M235" t="s">
        <v>101</v>
      </c>
      <c r="N235" t="s">
        <v>243</v>
      </c>
      <c r="O235" s="18">
        <v>2</v>
      </c>
      <c r="T235" s="18">
        <v>1</v>
      </c>
      <c r="Y235" s="18">
        <v>6</v>
      </c>
      <c r="Z235" s="18">
        <v>2</v>
      </c>
      <c r="AH235">
        <v>0</v>
      </c>
      <c r="AI235">
        <v>4</v>
      </c>
      <c r="AJ235" s="14">
        <v>0</v>
      </c>
      <c r="AK235" t="s">
        <v>50</v>
      </c>
    </row>
    <row r="236" spans="1:37" x14ac:dyDescent="0.35">
      <c r="A236" t="s">
        <v>42</v>
      </c>
      <c r="B236" t="s">
        <v>43</v>
      </c>
      <c r="C236" t="s">
        <v>244</v>
      </c>
      <c r="D236" t="s">
        <v>283</v>
      </c>
      <c r="E236">
        <v>46057</v>
      </c>
      <c r="F236" s="15">
        <v>46195</v>
      </c>
      <c r="G236" s="16">
        <v>495</v>
      </c>
      <c r="H236">
        <v>3</v>
      </c>
      <c r="I236">
        <v>1</v>
      </c>
      <c r="J236">
        <v>2</v>
      </c>
      <c r="K236">
        <v>1</v>
      </c>
      <c r="L236" s="17" t="s">
        <v>72</v>
      </c>
      <c r="M236" t="s">
        <v>101</v>
      </c>
      <c r="N236" t="s">
        <v>243</v>
      </c>
      <c r="O236" s="18">
        <v>2</v>
      </c>
      <c r="T236" s="18">
        <v>1</v>
      </c>
      <c r="Y236" s="18">
        <v>6</v>
      </c>
      <c r="Z236" s="18">
        <v>2</v>
      </c>
      <c r="AH236">
        <v>0</v>
      </c>
      <c r="AI236">
        <v>4</v>
      </c>
      <c r="AJ236" s="14">
        <v>0</v>
      </c>
      <c r="AK236" t="s">
        <v>50</v>
      </c>
    </row>
    <row r="237" spans="1:37" x14ac:dyDescent="0.35">
      <c r="A237" t="s">
        <v>42</v>
      </c>
      <c r="B237" t="s">
        <v>43</v>
      </c>
      <c r="C237" t="s">
        <v>271</v>
      </c>
      <c r="D237" t="s">
        <v>290</v>
      </c>
      <c r="E237">
        <v>45260</v>
      </c>
      <c r="F237" s="19" t="s">
        <v>272</v>
      </c>
      <c r="G237" s="16"/>
      <c r="H237">
        <v>3</v>
      </c>
      <c r="I237">
        <v>1</v>
      </c>
      <c r="J237">
        <v>3</v>
      </c>
      <c r="K237">
        <v>1</v>
      </c>
      <c r="L237" s="17" t="s">
        <v>119</v>
      </c>
      <c r="M237" t="s">
        <v>101</v>
      </c>
      <c r="N237" t="s">
        <v>273</v>
      </c>
      <c r="O237" s="18">
        <v>2</v>
      </c>
      <c r="P237" s="18">
        <v>1</v>
      </c>
      <c r="Q237" s="18">
        <v>2</v>
      </c>
      <c r="W237" s="18">
        <v>1</v>
      </c>
      <c r="X237" s="18">
        <v>2</v>
      </c>
      <c r="Y237" s="18">
        <v>6</v>
      </c>
      <c r="Z237" s="18">
        <v>4</v>
      </c>
      <c r="AA237" s="18">
        <v>5</v>
      </c>
      <c r="AH237">
        <v>0</v>
      </c>
      <c r="AI237">
        <v>8</v>
      </c>
      <c r="AJ237" s="14">
        <v>0</v>
      </c>
      <c r="AK237" t="s">
        <v>58</v>
      </c>
    </row>
    <row r="238" spans="1:37" x14ac:dyDescent="0.35">
      <c r="A238" t="s">
        <v>42</v>
      </c>
      <c r="B238" t="s">
        <v>43</v>
      </c>
      <c r="C238" t="s">
        <v>271</v>
      </c>
      <c r="D238" t="s">
        <v>291</v>
      </c>
      <c r="E238">
        <v>45260</v>
      </c>
      <c r="F238" s="19" t="s">
        <v>272</v>
      </c>
      <c r="G238" s="16"/>
      <c r="H238">
        <v>3</v>
      </c>
      <c r="I238">
        <v>1</v>
      </c>
      <c r="J238">
        <v>3</v>
      </c>
      <c r="K238">
        <v>1</v>
      </c>
      <c r="L238" s="17" t="s">
        <v>119</v>
      </c>
      <c r="M238" t="s">
        <v>101</v>
      </c>
      <c r="N238" t="s">
        <v>273</v>
      </c>
      <c r="O238" s="18">
        <v>2</v>
      </c>
      <c r="P238" s="18">
        <v>1</v>
      </c>
      <c r="Q238" s="18">
        <v>2</v>
      </c>
      <c r="W238" s="18">
        <v>1</v>
      </c>
      <c r="X238" s="18">
        <v>2</v>
      </c>
      <c r="Y238" s="18">
        <v>6</v>
      </c>
      <c r="Z238" s="18">
        <v>4</v>
      </c>
      <c r="AA238" s="18">
        <v>5</v>
      </c>
      <c r="AH238">
        <v>0</v>
      </c>
      <c r="AI238">
        <v>8</v>
      </c>
      <c r="AJ238" s="14">
        <v>0</v>
      </c>
      <c r="AK238" t="s">
        <v>58</v>
      </c>
    </row>
    <row r="239" spans="1:37" x14ac:dyDescent="0.35">
      <c r="A239" t="s">
        <v>42</v>
      </c>
      <c r="B239" t="s">
        <v>43</v>
      </c>
      <c r="C239" t="s">
        <v>271</v>
      </c>
      <c r="D239" t="s">
        <v>292</v>
      </c>
      <c r="E239">
        <v>45260</v>
      </c>
      <c r="F239" s="19" t="s">
        <v>272</v>
      </c>
      <c r="G239" s="16"/>
      <c r="H239">
        <v>3</v>
      </c>
      <c r="I239">
        <v>1</v>
      </c>
      <c r="J239">
        <v>3</v>
      </c>
      <c r="K239">
        <v>1</v>
      </c>
      <c r="L239" s="17" t="s">
        <v>119</v>
      </c>
      <c r="M239" t="s">
        <v>101</v>
      </c>
      <c r="N239" t="s">
        <v>273</v>
      </c>
      <c r="O239" s="18">
        <v>2</v>
      </c>
      <c r="P239" s="18">
        <v>1</v>
      </c>
      <c r="Q239" s="18">
        <v>2</v>
      </c>
      <c r="W239" s="18">
        <v>1</v>
      </c>
      <c r="X239" s="18">
        <v>2</v>
      </c>
      <c r="Y239" s="18">
        <v>6</v>
      </c>
      <c r="Z239" s="18">
        <v>4</v>
      </c>
      <c r="AA239" s="18">
        <v>5</v>
      </c>
      <c r="AH239">
        <v>0</v>
      </c>
      <c r="AI239">
        <v>8</v>
      </c>
      <c r="AJ239" s="14">
        <v>0</v>
      </c>
      <c r="AK239" t="s">
        <v>58</v>
      </c>
    </row>
    <row r="240" spans="1:37" x14ac:dyDescent="0.35">
      <c r="A240" t="s">
        <v>42</v>
      </c>
      <c r="B240" t="s">
        <v>43</v>
      </c>
      <c r="C240" t="s">
        <v>92</v>
      </c>
      <c r="D240" t="s">
        <v>322</v>
      </c>
      <c r="E240">
        <v>37127</v>
      </c>
      <c r="F240" s="15">
        <v>47414</v>
      </c>
      <c r="G240" s="16">
        <v>1714</v>
      </c>
      <c r="H240">
        <v>4</v>
      </c>
      <c r="I240">
        <v>1</v>
      </c>
      <c r="J240">
        <v>2</v>
      </c>
      <c r="K240">
        <v>1</v>
      </c>
      <c r="L240" s="17" t="s">
        <v>53</v>
      </c>
      <c r="M240" t="s">
        <v>101</v>
      </c>
      <c r="N240" t="s">
        <v>98</v>
      </c>
      <c r="O240" s="18">
        <v>2</v>
      </c>
      <c r="P240" s="18"/>
      <c r="Q240" s="18"/>
      <c r="R240" s="18"/>
      <c r="S240" s="18" t="s">
        <v>99</v>
      </c>
      <c r="T240" s="18" t="s">
        <v>100</v>
      </c>
      <c r="U240" s="18"/>
      <c r="V240" s="18"/>
      <c r="W240" s="18"/>
      <c r="X240" s="18">
        <v>2</v>
      </c>
      <c r="Y240" s="18">
        <v>6</v>
      </c>
      <c r="Z240" s="18">
        <v>4</v>
      </c>
      <c r="AA240" s="18"/>
      <c r="AB240" s="18"/>
      <c r="AC240" s="18">
        <v>6</v>
      </c>
      <c r="AD240" s="18">
        <v>6</v>
      </c>
      <c r="AE240" s="18"/>
      <c r="AF240" s="18">
        <v>6</v>
      </c>
      <c r="AH240">
        <v>2</v>
      </c>
      <c r="AI240">
        <v>7</v>
      </c>
      <c r="AJ240" s="14">
        <v>0.22222222222222221</v>
      </c>
      <c r="AK240" t="s">
        <v>58</v>
      </c>
    </row>
    <row r="241" spans="1:37" x14ac:dyDescent="0.35">
      <c r="A241" t="s">
        <v>42</v>
      </c>
      <c r="B241" t="s">
        <v>43</v>
      </c>
      <c r="C241" t="s">
        <v>92</v>
      </c>
      <c r="D241" t="s">
        <v>320</v>
      </c>
      <c r="E241">
        <v>37127</v>
      </c>
      <c r="F241" s="15">
        <v>47414</v>
      </c>
      <c r="G241" s="16">
        <v>1714</v>
      </c>
      <c r="H241">
        <v>4</v>
      </c>
      <c r="I241">
        <v>1</v>
      </c>
      <c r="J241">
        <v>2</v>
      </c>
      <c r="K241">
        <v>1</v>
      </c>
      <c r="L241" s="17" t="s">
        <v>53</v>
      </c>
      <c r="M241" t="s">
        <v>101</v>
      </c>
      <c r="N241" t="s">
        <v>98</v>
      </c>
      <c r="O241" s="18">
        <v>2</v>
      </c>
      <c r="P241" s="18"/>
      <c r="Q241" s="18"/>
      <c r="R241" s="18"/>
      <c r="S241" s="18" t="s">
        <v>99</v>
      </c>
      <c r="T241" s="18" t="s">
        <v>100</v>
      </c>
      <c r="U241" s="18"/>
      <c r="V241" s="18"/>
      <c r="W241" s="18"/>
      <c r="X241" s="18">
        <v>2</v>
      </c>
      <c r="Y241" s="18">
        <v>6</v>
      </c>
      <c r="Z241" s="18">
        <v>4</v>
      </c>
      <c r="AA241" s="18"/>
      <c r="AB241" s="18"/>
      <c r="AC241" s="18">
        <v>6</v>
      </c>
      <c r="AD241" s="18">
        <v>6</v>
      </c>
      <c r="AE241" s="18"/>
      <c r="AF241" s="18">
        <v>6</v>
      </c>
      <c r="AH241">
        <v>2</v>
      </c>
      <c r="AI241">
        <v>7</v>
      </c>
      <c r="AJ241" s="14">
        <v>0.22222222222222221</v>
      </c>
      <c r="AK241" t="s">
        <v>58</v>
      </c>
    </row>
    <row r="242" spans="1:37" x14ac:dyDescent="0.35">
      <c r="A242" t="s">
        <v>42</v>
      </c>
      <c r="B242" t="s">
        <v>43</v>
      </c>
      <c r="C242" t="s">
        <v>92</v>
      </c>
      <c r="D242" t="s">
        <v>321</v>
      </c>
      <c r="E242">
        <v>37127</v>
      </c>
      <c r="F242" s="15">
        <v>47414</v>
      </c>
      <c r="G242" s="16">
        <v>1714</v>
      </c>
      <c r="H242">
        <v>4</v>
      </c>
      <c r="I242">
        <v>1</v>
      </c>
      <c r="J242">
        <v>2</v>
      </c>
      <c r="K242">
        <v>1</v>
      </c>
      <c r="L242" s="17" t="s">
        <v>53</v>
      </c>
      <c r="M242" t="s">
        <v>101</v>
      </c>
      <c r="N242" t="s">
        <v>98</v>
      </c>
      <c r="O242" s="18">
        <v>2</v>
      </c>
      <c r="P242" s="18"/>
      <c r="Q242" s="18"/>
      <c r="R242" s="18"/>
      <c r="S242" s="18" t="s">
        <v>99</v>
      </c>
      <c r="T242" s="18" t="s">
        <v>100</v>
      </c>
      <c r="U242" s="18"/>
      <c r="V242" s="18"/>
      <c r="W242" s="18"/>
      <c r="X242" s="18">
        <v>2</v>
      </c>
      <c r="Y242" s="18">
        <v>6</v>
      </c>
      <c r="Z242" s="18">
        <v>4</v>
      </c>
      <c r="AA242" s="18"/>
      <c r="AB242" s="18"/>
      <c r="AC242" s="18">
        <v>6</v>
      </c>
      <c r="AD242" s="18">
        <v>6</v>
      </c>
      <c r="AE242" s="18"/>
      <c r="AF242" s="18">
        <v>6</v>
      </c>
      <c r="AH242">
        <v>2</v>
      </c>
      <c r="AI242">
        <v>7</v>
      </c>
      <c r="AJ242" s="14">
        <v>0.22222222222222221</v>
      </c>
      <c r="AK242" t="s">
        <v>58</v>
      </c>
    </row>
    <row r="243" spans="1:37" x14ac:dyDescent="0.35">
      <c r="A243" t="s">
        <v>42</v>
      </c>
      <c r="B243" t="s">
        <v>86</v>
      </c>
      <c r="C243" t="s">
        <v>151</v>
      </c>
      <c r="D243" t="s">
        <v>223</v>
      </c>
      <c r="E243">
        <v>43244</v>
      </c>
      <c r="F243" s="15">
        <v>45519</v>
      </c>
      <c r="G243" s="16">
        <v>-181</v>
      </c>
      <c r="H243">
        <v>4</v>
      </c>
      <c r="I243">
        <v>1</v>
      </c>
      <c r="J243">
        <v>2</v>
      </c>
      <c r="K243">
        <v>1</v>
      </c>
      <c r="L243" s="17" t="s">
        <v>53</v>
      </c>
      <c r="M243" t="s">
        <v>101</v>
      </c>
      <c r="N243" t="s">
        <v>154</v>
      </c>
      <c r="O243" s="18">
        <v>2</v>
      </c>
      <c r="P243" s="18"/>
      <c r="Q243" s="18"/>
      <c r="R243" s="18"/>
      <c r="S243" s="18"/>
      <c r="T243" s="18"/>
      <c r="U243" s="18"/>
      <c r="V243" s="18"/>
      <c r="W243" s="18"/>
      <c r="X243" s="18"/>
      <c r="Y243" s="18">
        <v>6</v>
      </c>
      <c r="Z243" s="18">
        <v>4</v>
      </c>
      <c r="AA243" s="18"/>
      <c r="AB243" s="18"/>
      <c r="AC243" s="18"/>
      <c r="AD243" s="18"/>
      <c r="AE243" s="18"/>
      <c r="AF243" s="18"/>
      <c r="AH243">
        <v>0</v>
      </c>
      <c r="AI243">
        <v>3</v>
      </c>
      <c r="AJ243" s="14">
        <v>0</v>
      </c>
      <c r="AK243" t="s">
        <v>153</v>
      </c>
    </row>
    <row r="244" spans="1:37" x14ac:dyDescent="0.35">
      <c r="A244" t="s">
        <v>42</v>
      </c>
      <c r="B244" t="s">
        <v>86</v>
      </c>
      <c r="C244" t="s">
        <v>151</v>
      </c>
      <c r="D244" t="s">
        <v>224</v>
      </c>
      <c r="E244">
        <v>43244</v>
      </c>
      <c r="F244" s="15">
        <v>45519</v>
      </c>
      <c r="G244" s="16">
        <v>-181</v>
      </c>
      <c r="H244">
        <v>4</v>
      </c>
      <c r="I244">
        <v>1</v>
      </c>
      <c r="J244">
        <v>2</v>
      </c>
      <c r="K244">
        <v>1</v>
      </c>
      <c r="L244" s="17" t="s">
        <v>53</v>
      </c>
      <c r="M244" t="s">
        <v>101</v>
      </c>
      <c r="N244" t="s">
        <v>154</v>
      </c>
      <c r="O244" s="18">
        <v>2</v>
      </c>
      <c r="P244" s="18"/>
      <c r="Q244" s="18"/>
      <c r="R244" s="18"/>
      <c r="S244" s="18"/>
      <c r="T244" s="18"/>
      <c r="U244" s="18"/>
      <c r="V244" s="18"/>
      <c r="W244" s="18"/>
      <c r="X244" s="18"/>
      <c r="Y244" s="18">
        <v>6</v>
      </c>
      <c r="Z244" s="18">
        <v>4</v>
      </c>
      <c r="AA244" s="18"/>
      <c r="AB244" s="18"/>
      <c r="AC244" s="18"/>
      <c r="AD244" s="18"/>
      <c r="AE244" s="18"/>
      <c r="AF244" s="18"/>
      <c r="AH244">
        <v>0</v>
      </c>
      <c r="AI244">
        <v>3</v>
      </c>
      <c r="AJ244" s="14">
        <v>0</v>
      </c>
      <c r="AK244" t="s">
        <v>153</v>
      </c>
    </row>
    <row r="245" spans="1:37" x14ac:dyDescent="0.35">
      <c r="A245" t="s">
        <v>42</v>
      </c>
      <c r="B245" t="s">
        <v>86</v>
      </c>
      <c r="C245" t="s">
        <v>151</v>
      </c>
      <c r="D245" t="s">
        <v>225</v>
      </c>
      <c r="E245">
        <v>43244</v>
      </c>
      <c r="F245" s="15">
        <v>45519</v>
      </c>
      <c r="G245" s="16">
        <v>-181</v>
      </c>
      <c r="H245">
        <v>4</v>
      </c>
      <c r="I245">
        <v>1</v>
      </c>
      <c r="J245">
        <v>2</v>
      </c>
      <c r="K245">
        <v>1</v>
      </c>
      <c r="L245" s="17" t="s">
        <v>53</v>
      </c>
      <c r="M245" t="s">
        <v>101</v>
      </c>
      <c r="N245" t="s">
        <v>154</v>
      </c>
      <c r="O245" s="18">
        <v>2</v>
      </c>
      <c r="P245" s="18"/>
      <c r="Q245" s="18"/>
      <c r="R245" s="18"/>
      <c r="S245" s="18"/>
      <c r="T245" s="18"/>
      <c r="U245" s="18"/>
      <c r="V245" s="18"/>
      <c r="W245" s="18"/>
      <c r="X245" s="18"/>
      <c r="Y245" s="18">
        <v>6</v>
      </c>
      <c r="Z245" s="18">
        <v>4</v>
      </c>
      <c r="AA245" s="18"/>
      <c r="AB245" s="18"/>
      <c r="AC245" s="18"/>
      <c r="AD245" s="18"/>
      <c r="AE245" s="18"/>
      <c r="AF245" s="18"/>
      <c r="AH245">
        <v>0</v>
      </c>
      <c r="AI245">
        <v>3</v>
      </c>
      <c r="AJ245" s="14">
        <v>0</v>
      </c>
      <c r="AK245" t="s">
        <v>153</v>
      </c>
    </row>
    <row r="246" spans="1:37" x14ac:dyDescent="0.35">
      <c r="A246" t="s">
        <v>42</v>
      </c>
      <c r="B246" t="s">
        <v>86</v>
      </c>
      <c r="C246" t="s">
        <v>151</v>
      </c>
      <c r="D246" t="s">
        <v>226</v>
      </c>
      <c r="E246">
        <v>43244</v>
      </c>
      <c r="F246" s="15">
        <v>45519</v>
      </c>
      <c r="G246" s="16">
        <v>-181</v>
      </c>
      <c r="H246">
        <v>4</v>
      </c>
      <c r="I246">
        <v>1</v>
      </c>
      <c r="J246">
        <v>2</v>
      </c>
      <c r="K246">
        <v>1</v>
      </c>
      <c r="L246" s="17" t="s">
        <v>53</v>
      </c>
      <c r="M246" t="s">
        <v>101</v>
      </c>
      <c r="N246" t="s">
        <v>154</v>
      </c>
      <c r="O246" s="18">
        <v>2</v>
      </c>
      <c r="P246" s="18"/>
      <c r="Q246" s="18"/>
      <c r="R246" s="18"/>
      <c r="S246" s="18"/>
      <c r="T246" s="18"/>
      <c r="U246" s="18"/>
      <c r="V246" s="18"/>
      <c r="W246" s="18"/>
      <c r="X246" s="18"/>
      <c r="Y246" s="18">
        <v>6</v>
      </c>
      <c r="Z246" s="18">
        <v>4</v>
      </c>
      <c r="AA246" s="18"/>
      <c r="AB246" s="18"/>
      <c r="AC246" s="18"/>
      <c r="AD246" s="18"/>
      <c r="AE246" s="18"/>
      <c r="AF246" s="18"/>
      <c r="AH246">
        <v>0</v>
      </c>
      <c r="AI246">
        <v>3</v>
      </c>
      <c r="AJ246" s="14">
        <v>0</v>
      </c>
      <c r="AK246" t="s">
        <v>153</v>
      </c>
    </row>
    <row r="247" spans="1:37" x14ac:dyDescent="0.35">
      <c r="A247" t="s">
        <v>42</v>
      </c>
      <c r="B247" t="s">
        <v>86</v>
      </c>
      <c r="C247" t="s">
        <v>151</v>
      </c>
      <c r="D247" t="s">
        <v>227</v>
      </c>
      <c r="E247">
        <v>43244</v>
      </c>
      <c r="F247" s="15">
        <v>45519</v>
      </c>
      <c r="G247" s="16">
        <v>-181</v>
      </c>
      <c r="H247">
        <v>4</v>
      </c>
      <c r="I247">
        <v>1</v>
      </c>
      <c r="J247">
        <v>2</v>
      </c>
      <c r="K247">
        <v>1</v>
      </c>
      <c r="L247" s="17" t="s">
        <v>53</v>
      </c>
      <c r="M247" t="s">
        <v>101</v>
      </c>
      <c r="N247" t="s">
        <v>154</v>
      </c>
      <c r="O247" s="18">
        <v>2</v>
      </c>
      <c r="P247" s="18"/>
      <c r="Q247" s="18"/>
      <c r="R247" s="18"/>
      <c r="S247" s="18"/>
      <c r="T247" s="18"/>
      <c r="U247" s="18"/>
      <c r="V247" s="18"/>
      <c r="W247" s="18"/>
      <c r="X247" s="18"/>
      <c r="Y247" s="18">
        <v>6</v>
      </c>
      <c r="Z247" s="18">
        <v>4</v>
      </c>
      <c r="AA247" s="18"/>
      <c r="AB247" s="18"/>
      <c r="AC247" s="18"/>
      <c r="AD247" s="18"/>
      <c r="AE247" s="18"/>
      <c r="AF247" s="18"/>
      <c r="AH247">
        <v>0</v>
      </c>
      <c r="AI247">
        <v>3</v>
      </c>
      <c r="AJ247" s="14">
        <v>0</v>
      </c>
      <c r="AK247" t="s">
        <v>153</v>
      </c>
    </row>
    <row r="248" spans="1:37" x14ac:dyDescent="0.35">
      <c r="A248" t="s">
        <v>42</v>
      </c>
      <c r="B248" t="s">
        <v>86</v>
      </c>
      <c r="C248" t="s">
        <v>151</v>
      </c>
      <c r="D248" t="s">
        <v>228</v>
      </c>
      <c r="E248">
        <v>43244</v>
      </c>
      <c r="F248" s="15">
        <v>45519</v>
      </c>
      <c r="G248" s="16">
        <v>-181</v>
      </c>
      <c r="H248">
        <v>4</v>
      </c>
      <c r="I248">
        <v>1</v>
      </c>
      <c r="J248">
        <v>2</v>
      </c>
      <c r="K248">
        <v>1</v>
      </c>
      <c r="L248" s="17" t="s">
        <v>53</v>
      </c>
      <c r="M248" t="s">
        <v>101</v>
      </c>
      <c r="N248" t="s">
        <v>154</v>
      </c>
      <c r="O248" s="18">
        <v>2</v>
      </c>
      <c r="P248" s="18"/>
      <c r="Q248" s="18"/>
      <c r="R248" s="18"/>
      <c r="S248" s="18"/>
      <c r="T248" s="18"/>
      <c r="U248" s="18"/>
      <c r="V248" s="18"/>
      <c r="W248" s="18"/>
      <c r="X248" s="18"/>
      <c r="Y248" s="18">
        <v>6</v>
      </c>
      <c r="Z248" s="18">
        <v>4</v>
      </c>
      <c r="AA248" s="18"/>
      <c r="AB248" s="18"/>
      <c r="AC248" s="18"/>
      <c r="AD248" s="18"/>
      <c r="AE248" s="18"/>
      <c r="AF248" s="18"/>
      <c r="AH248">
        <v>0</v>
      </c>
      <c r="AI248">
        <v>3</v>
      </c>
      <c r="AJ248" s="14">
        <v>0</v>
      </c>
      <c r="AK248" t="s">
        <v>153</v>
      </c>
    </row>
    <row r="249" spans="1:37" x14ac:dyDescent="0.35">
      <c r="A249" t="s">
        <v>42</v>
      </c>
      <c r="B249" t="s">
        <v>86</v>
      </c>
      <c r="C249" t="s">
        <v>151</v>
      </c>
      <c r="D249" t="s">
        <v>229</v>
      </c>
      <c r="E249">
        <v>43244</v>
      </c>
      <c r="F249" s="15">
        <v>45519</v>
      </c>
      <c r="G249" s="16">
        <v>-181</v>
      </c>
      <c r="H249">
        <v>4</v>
      </c>
      <c r="I249">
        <v>1</v>
      </c>
      <c r="J249">
        <v>2</v>
      </c>
      <c r="K249">
        <v>1</v>
      </c>
      <c r="L249" s="17" t="s">
        <v>53</v>
      </c>
      <c r="M249" t="s">
        <v>101</v>
      </c>
      <c r="N249" t="s">
        <v>154</v>
      </c>
      <c r="O249" s="18">
        <v>2</v>
      </c>
      <c r="P249" s="18"/>
      <c r="Q249" s="18"/>
      <c r="R249" s="18"/>
      <c r="S249" s="18"/>
      <c r="T249" s="18"/>
      <c r="U249" s="18"/>
      <c r="V249" s="18"/>
      <c r="W249" s="18"/>
      <c r="X249" s="18"/>
      <c r="Y249" s="18">
        <v>6</v>
      </c>
      <c r="Z249" s="18">
        <v>4</v>
      </c>
      <c r="AA249" s="18"/>
      <c r="AB249" s="18"/>
      <c r="AC249" s="18"/>
      <c r="AD249" s="18"/>
      <c r="AE249" s="18"/>
      <c r="AF249" s="18"/>
      <c r="AH249">
        <v>0</v>
      </c>
      <c r="AI249">
        <v>3</v>
      </c>
      <c r="AJ249" s="14">
        <v>0</v>
      </c>
      <c r="AK249" t="s">
        <v>153</v>
      </c>
    </row>
    <row r="250" spans="1:37" x14ac:dyDescent="0.35">
      <c r="A250" t="s">
        <v>42</v>
      </c>
      <c r="B250" t="s">
        <v>86</v>
      </c>
      <c r="C250" t="s">
        <v>151</v>
      </c>
      <c r="D250" t="s">
        <v>230</v>
      </c>
      <c r="E250">
        <v>43244</v>
      </c>
      <c r="F250" s="15">
        <v>45519</v>
      </c>
      <c r="G250" s="16">
        <v>-181</v>
      </c>
      <c r="H250">
        <v>4</v>
      </c>
      <c r="I250">
        <v>1</v>
      </c>
      <c r="J250">
        <v>2</v>
      </c>
      <c r="K250">
        <v>1</v>
      </c>
      <c r="L250" s="17" t="s">
        <v>53</v>
      </c>
      <c r="M250" t="s">
        <v>101</v>
      </c>
      <c r="N250" t="s">
        <v>154</v>
      </c>
      <c r="O250" s="18">
        <v>2</v>
      </c>
      <c r="P250" s="18"/>
      <c r="Q250" s="18"/>
      <c r="R250" s="18"/>
      <c r="S250" s="18"/>
      <c r="T250" s="18"/>
      <c r="U250" s="18"/>
      <c r="V250" s="18"/>
      <c r="W250" s="18"/>
      <c r="X250" s="18"/>
      <c r="Y250" s="18">
        <v>6</v>
      </c>
      <c r="Z250" s="18">
        <v>4</v>
      </c>
      <c r="AA250" s="18"/>
      <c r="AB250" s="18"/>
      <c r="AC250" s="18"/>
      <c r="AD250" s="18"/>
      <c r="AE250" s="18"/>
      <c r="AF250" s="18"/>
      <c r="AH250">
        <v>0</v>
      </c>
      <c r="AI250">
        <v>3</v>
      </c>
      <c r="AJ250" s="14">
        <v>0</v>
      </c>
      <c r="AK250" t="s">
        <v>153</v>
      </c>
    </row>
    <row r="251" spans="1:37" x14ac:dyDescent="0.35">
      <c r="A251" t="s">
        <v>42</v>
      </c>
      <c r="B251" t="s">
        <v>86</v>
      </c>
      <c r="C251" t="s">
        <v>151</v>
      </c>
      <c r="D251" t="s">
        <v>231</v>
      </c>
      <c r="E251">
        <v>43244</v>
      </c>
      <c r="F251" s="15">
        <v>45519</v>
      </c>
      <c r="G251" s="16">
        <v>-181</v>
      </c>
      <c r="H251">
        <v>4</v>
      </c>
      <c r="I251">
        <v>1</v>
      </c>
      <c r="J251">
        <v>2</v>
      </c>
      <c r="K251">
        <v>1</v>
      </c>
      <c r="L251" s="17" t="s">
        <v>53</v>
      </c>
      <c r="M251" t="s">
        <v>101</v>
      </c>
      <c r="N251" t="s">
        <v>154</v>
      </c>
      <c r="O251" s="18">
        <v>2</v>
      </c>
      <c r="P251" s="18"/>
      <c r="Q251" s="18"/>
      <c r="R251" s="18"/>
      <c r="S251" s="18"/>
      <c r="T251" s="18"/>
      <c r="U251" s="18"/>
      <c r="V251" s="18"/>
      <c r="W251" s="18"/>
      <c r="X251" s="18"/>
      <c r="Y251" s="18">
        <v>6</v>
      </c>
      <c r="Z251" s="18">
        <v>4</v>
      </c>
      <c r="AA251" s="18"/>
      <c r="AB251" s="18"/>
      <c r="AC251" s="18"/>
      <c r="AD251" s="18"/>
      <c r="AE251" s="18"/>
      <c r="AF251" s="18"/>
      <c r="AH251">
        <v>0</v>
      </c>
      <c r="AI251">
        <v>3</v>
      </c>
      <c r="AJ251" s="14">
        <v>0</v>
      </c>
      <c r="AK251" t="s">
        <v>153</v>
      </c>
    </row>
    <row r="252" spans="1:37" x14ac:dyDescent="0.35">
      <c r="A252" t="s">
        <v>42</v>
      </c>
      <c r="B252" t="s">
        <v>43</v>
      </c>
      <c r="C252" t="s">
        <v>244</v>
      </c>
      <c r="D252" t="s">
        <v>288</v>
      </c>
      <c r="E252">
        <v>50837</v>
      </c>
      <c r="F252" s="15">
        <v>47205</v>
      </c>
      <c r="G252" s="16">
        <v>1505</v>
      </c>
      <c r="H252">
        <v>4</v>
      </c>
      <c r="I252">
        <v>1</v>
      </c>
      <c r="J252">
        <v>4</v>
      </c>
      <c r="K252">
        <v>1</v>
      </c>
      <c r="L252" s="17" t="s">
        <v>246</v>
      </c>
      <c r="M252" t="s">
        <v>101</v>
      </c>
      <c r="N252" t="s">
        <v>247</v>
      </c>
      <c r="AH252">
        <v>0</v>
      </c>
      <c r="AI252">
        <v>0</v>
      </c>
      <c r="AJ252" s="14" t="e">
        <v>#DIV/0!</v>
      </c>
      <c r="AK252" t="s">
        <v>50</v>
      </c>
    </row>
    <row r="253" spans="1:37" x14ac:dyDescent="0.35">
      <c r="A253" t="s">
        <v>42</v>
      </c>
      <c r="B253" t="s">
        <v>43</v>
      </c>
      <c r="C253" t="s">
        <v>92</v>
      </c>
      <c r="D253" t="s">
        <v>317</v>
      </c>
      <c r="E253">
        <v>46837</v>
      </c>
      <c r="F253" s="15">
        <v>46330</v>
      </c>
      <c r="G253" s="16">
        <v>630</v>
      </c>
      <c r="H253">
        <v>4</v>
      </c>
      <c r="I253">
        <v>1</v>
      </c>
      <c r="J253">
        <v>3</v>
      </c>
      <c r="K253">
        <v>1</v>
      </c>
      <c r="L253" s="17" t="s">
        <v>105</v>
      </c>
      <c r="M253" t="s">
        <v>101</v>
      </c>
      <c r="N253" t="s">
        <v>106</v>
      </c>
      <c r="O253" s="18">
        <v>3</v>
      </c>
      <c r="P253" s="18"/>
      <c r="Q253" s="18"/>
      <c r="R253" s="18"/>
      <c r="S253" s="18"/>
      <c r="T253" s="18">
        <v>1</v>
      </c>
      <c r="U253" s="18"/>
      <c r="V253" s="18"/>
      <c r="W253" s="18"/>
      <c r="X253">
        <v>6</v>
      </c>
      <c r="Y253">
        <v>6</v>
      </c>
      <c r="Z253" s="18">
        <v>5</v>
      </c>
      <c r="AA253" s="18"/>
      <c r="AB253" s="18"/>
      <c r="AC253" s="18">
        <v>5</v>
      </c>
      <c r="AD253">
        <v>6</v>
      </c>
      <c r="AE253" s="18"/>
      <c r="AF253">
        <v>6</v>
      </c>
      <c r="AH253">
        <v>0</v>
      </c>
      <c r="AI253">
        <v>8</v>
      </c>
      <c r="AJ253" s="14">
        <v>0</v>
      </c>
      <c r="AK253" t="s">
        <v>58</v>
      </c>
    </row>
    <row r="254" spans="1:37" x14ac:dyDescent="0.35">
      <c r="A254" t="s">
        <v>42</v>
      </c>
      <c r="B254" t="s">
        <v>43</v>
      </c>
      <c r="C254" t="s">
        <v>92</v>
      </c>
      <c r="D254" t="s">
        <v>318</v>
      </c>
      <c r="E254">
        <v>46837</v>
      </c>
      <c r="F254" s="15">
        <v>46330</v>
      </c>
      <c r="G254" s="16">
        <v>630</v>
      </c>
      <c r="H254">
        <v>4</v>
      </c>
      <c r="I254">
        <v>1</v>
      </c>
      <c r="J254">
        <v>3</v>
      </c>
      <c r="K254">
        <v>1</v>
      </c>
      <c r="L254" s="17" t="s">
        <v>105</v>
      </c>
      <c r="M254" t="s">
        <v>101</v>
      </c>
      <c r="N254" t="s">
        <v>106</v>
      </c>
      <c r="O254" s="18">
        <v>3</v>
      </c>
      <c r="P254" s="18"/>
      <c r="Q254" s="18"/>
      <c r="R254" s="18"/>
      <c r="S254" s="18"/>
      <c r="T254" s="18">
        <v>1</v>
      </c>
      <c r="U254" s="18"/>
      <c r="V254" s="18"/>
      <c r="W254" s="18"/>
      <c r="X254">
        <v>6</v>
      </c>
      <c r="Y254">
        <v>6</v>
      </c>
      <c r="Z254" s="18">
        <v>5</v>
      </c>
      <c r="AA254" s="18"/>
      <c r="AB254" s="18"/>
      <c r="AC254" s="18">
        <v>5</v>
      </c>
      <c r="AD254">
        <v>6</v>
      </c>
      <c r="AE254" s="18"/>
      <c r="AF254">
        <v>6</v>
      </c>
      <c r="AH254">
        <v>0</v>
      </c>
      <c r="AI254">
        <v>8</v>
      </c>
      <c r="AJ254" s="14">
        <v>0</v>
      </c>
      <c r="AK254" t="s">
        <v>58</v>
      </c>
    </row>
    <row r="255" spans="1:37" x14ac:dyDescent="0.35">
      <c r="A255" t="s">
        <v>42</v>
      </c>
      <c r="B255" t="s">
        <v>43</v>
      </c>
      <c r="C255" t="s">
        <v>92</v>
      </c>
      <c r="D255" t="s">
        <v>319</v>
      </c>
      <c r="E255">
        <v>46837</v>
      </c>
      <c r="F255" s="15">
        <v>46330</v>
      </c>
      <c r="G255" s="16">
        <v>630</v>
      </c>
      <c r="H255">
        <v>4</v>
      </c>
      <c r="I255">
        <v>1</v>
      </c>
      <c r="J255">
        <v>3</v>
      </c>
      <c r="K255">
        <v>1</v>
      </c>
      <c r="L255" s="17" t="s">
        <v>105</v>
      </c>
      <c r="M255" t="s">
        <v>101</v>
      </c>
      <c r="N255" t="s">
        <v>106</v>
      </c>
      <c r="O255" s="18">
        <v>3</v>
      </c>
      <c r="P255" s="18"/>
      <c r="Q255" s="18"/>
      <c r="R255" s="18"/>
      <c r="S255" s="18"/>
      <c r="T255" s="18">
        <v>1</v>
      </c>
      <c r="U255" s="18"/>
      <c r="V255" s="18"/>
      <c r="W255" s="18"/>
      <c r="X255">
        <v>6</v>
      </c>
      <c r="Y255">
        <v>6</v>
      </c>
      <c r="Z255" s="18">
        <v>5</v>
      </c>
      <c r="AA255" s="18"/>
      <c r="AB255" s="18"/>
      <c r="AC255" s="18">
        <v>5</v>
      </c>
      <c r="AD255">
        <v>6</v>
      </c>
      <c r="AE255" s="18"/>
      <c r="AF255">
        <v>6</v>
      </c>
      <c r="AH255">
        <v>0</v>
      </c>
      <c r="AI255">
        <v>8</v>
      </c>
      <c r="AJ255" s="14">
        <v>0</v>
      </c>
      <c r="AK255" t="s">
        <v>58</v>
      </c>
    </row>
    <row r="256" spans="1:37" x14ac:dyDescent="0.35">
      <c r="A256" t="s">
        <v>74</v>
      </c>
      <c r="B256">
        <v>34569</v>
      </c>
      <c r="C256" t="s">
        <v>83</v>
      </c>
      <c r="D256" t="s">
        <v>213</v>
      </c>
      <c r="E256">
        <v>34569</v>
      </c>
      <c r="F256" s="15">
        <v>46835</v>
      </c>
      <c r="G256" s="16">
        <v>1135</v>
      </c>
      <c r="H256">
        <v>4</v>
      </c>
      <c r="I256">
        <v>1</v>
      </c>
      <c r="J256">
        <v>4</v>
      </c>
      <c r="K256">
        <v>2</v>
      </c>
      <c r="L256" s="17" t="s">
        <v>117</v>
      </c>
      <c r="M256" t="s">
        <v>125</v>
      </c>
      <c r="N256" t="s">
        <v>118</v>
      </c>
      <c r="O256" s="18">
        <v>3</v>
      </c>
      <c r="P256" s="18"/>
      <c r="Q256" s="18"/>
      <c r="R256" s="18"/>
      <c r="S256" s="18"/>
      <c r="T256" s="18"/>
      <c r="U256" s="18"/>
      <c r="V256" s="18"/>
      <c r="W256" s="18"/>
      <c r="X256" s="18">
        <v>4</v>
      </c>
      <c r="Y256">
        <v>6</v>
      </c>
      <c r="Z256" s="18">
        <v>4</v>
      </c>
      <c r="AA256" s="18"/>
      <c r="AB256" s="18"/>
      <c r="AC256" s="18"/>
      <c r="AD256" s="18"/>
      <c r="AE256" s="18"/>
      <c r="AF256" s="18"/>
      <c r="AH256">
        <v>0</v>
      </c>
      <c r="AI256">
        <v>4</v>
      </c>
      <c r="AJ256" s="14">
        <v>0</v>
      </c>
      <c r="AK256" t="s">
        <v>50</v>
      </c>
    </row>
    <row r="257" spans="1:37" x14ac:dyDescent="0.35">
      <c r="A257" t="s">
        <v>74</v>
      </c>
      <c r="B257" t="s">
        <v>51</v>
      </c>
      <c r="C257" t="s">
        <v>83</v>
      </c>
      <c r="D257" t="s">
        <v>214</v>
      </c>
      <c r="E257">
        <v>34569</v>
      </c>
      <c r="F257" s="15">
        <v>46835</v>
      </c>
      <c r="G257" s="16">
        <v>1135</v>
      </c>
      <c r="H257">
        <v>4</v>
      </c>
      <c r="I257">
        <v>1</v>
      </c>
      <c r="J257">
        <v>4</v>
      </c>
      <c r="K257">
        <v>2</v>
      </c>
      <c r="L257" s="17" t="s">
        <v>117</v>
      </c>
      <c r="M257" t="s">
        <v>125</v>
      </c>
      <c r="N257" t="s">
        <v>118</v>
      </c>
      <c r="O257" s="18">
        <v>3</v>
      </c>
      <c r="P257" s="18"/>
      <c r="Q257" s="18"/>
      <c r="R257" s="18"/>
      <c r="S257" s="18"/>
      <c r="T257" s="18"/>
      <c r="U257" s="18"/>
      <c r="V257" s="18"/>
      <c r="W257" s="18"/>
      <c r="X257" s="18">
        <v>4</v>
      </c>
      <c r="Y257">
        <v>6</v>
      </c>
      <c r="Z257" s="18">
        <v>4</v>
      </c>
      <c r="AA257" s="18"/>
      <c r="AB257" s="18"/>
      <c r="AC257" s="18"/>
      <c r="AD257" s="18"/>
      <c r="AE257" s="18"/>
      <c r="AF257" s="18"/>
      <c r="AH257">
        <v>0</v>
      </c>
      <c r="AI257">
        <v>4</v>
      </c>
      <c r="AJ257" s="14">
        <v>0</v>
      </c>
      <c r="AK257" t="s">
        <v>50</v>
      </c>
    </row>
    <row r="258" spans="1:37" x14ac:dyDescent="0.35">
      <c r="A258" t="s">
        <v>74</v>
      </c>
      <c r="B258" t="s">
        <v>51</v>
      </c>
      <c r="C258" t="s">
        <v>83</v>
      </c>
      <c r="D258" t="s">
        <v>215</v>
      </c>
      <c r="E258">
        <v>34569</v>
      </c>
      <c r="F258" s="15">
        <v>46835</v>
      </c>
      <c r="G258" s="16">
        <v>1135</v>
      </c>
      <c r="H258">
        <v>4</v>
      </c>
      <c r="I258">
        <v>1</v>
      </c>
      <c r="J258">
        <v>4</v>
      </c>
      <c r="K258">
        <v>2</v>
      </c>
      <c r="L258" s="17" t="s">
        <v>117</v>
      </c>
      <c r="M258" t="s">
        <v>125</v>
      </c>
      <c r="N258" t="s">
        <v>118</v>
      </c>
      <c r="O258" s="18">
        <v>3</v>
      </c>
      <c r="P258" s="18"/>
      <c r="Q258" s="18"/>
      <c r="R258" s="18"/>
      <c r="S258" s="18"/>
      <c r="T258" s="18"/>
      <c r="U258" s="18"/>
      <c r="V258" s="18"/>
      <c r="W258" s="18"/>
      <c r="X258" s="18">
        <v>4</v>
      </c>
      <c r="Y258">
        <v>6</v>
      </c>
      <c r="Z258" s="18">
        <v>4</v>
      </c>
      <c r="AA258" s="18"/>
      <c r="AB258" s="18"/>
      <c r="AC258" s="18"/>
      <c r="AD258" s="18"/>
      <c r="AE258" s="18"/>
      <c r="AF258" s="18"/>
      <c r="AH258">
        <v>0</v>
      </c>
      <c r="AI258">
        <v>4</v>
      </c>
      <c r="AJ258" s="14">
        <v>0</v>
      </c>
      <c r="AK258" t="s">
        <v>50</v>
      </c>
    </row>
    <row r="259" spans="1:37" x14ac:dyDescent="0.35">
      <c r="A259" t="s">
        <v>74</v>
      </c>
      <c r="B259" t="s">
        <v>51</v>
      </c>
      <c r="C259" t="s">
        <v>83</v>
      </c>
      <c r="D259" t="s">
        <v>216</v>
      </c>
      <c r="E259">
        <v>34569</v>
      </c>
      <c r="F259" s="15">
        <v>46835</v>
      </c>
      <c r="G259" s="16">
        <v>1135</v>
      </c>
      <c r="H259">
        <v>4</v>
      </c>
      <c r="I259">
        <v>1</v>
      </c>
      <c r="J259">
        <v>4</v>
      </c>
      <c r="K259">
        <v>2</v>
      </c>
      <c r="L259" s="17" t="s">
        <v>117</v>
      </c>
      <c r="M259" t="s">
        <v>125</v>
      </c>
      <c r="N259" t="s">
        <v>118</v>
      </c>
      <c r="O259" s="18">
        <v>3</v>
      </c>
      <c r="P259" s="18"/>
      <c r="Q259" s="18"/>
      <c r="R259" s="18"/>
      <c r="S259" s="18"/>
      <c r="T259" s="18"/>
      <c r="U259" s="18"/>
      <c r="V259" s="18"/>
      <c r="W259" s="18"/>
      <c r="X259" s="18">
        <v>4</v>
      </c>
      <c r="Y259">
        <v>6</v>
      </c>
      <c r="Z259" s="18">
        <v>4</v>
      </c>
      <c r="AA259" s="18"/>
      <c r="AB259" s="18"/>
      <c r="AC259" s="18"/>
      <c r="AD259" s="18"/>
      <c r="AE259" s="18"/>
      <c r="AF259" s="18"/>
      <c r="AH259">
        <v>0</v>
      </c>
      <c r="AI259">
        <v>4</v>
      </c>
      <c r="AJ259" s="14">
        <v>0</v>
      </c>
      <c r="AK259" t="s">
        <v>50</v>
      </c>
    </row>
    <row r="260" spans="1:37" x14ac:dyDescent="0.35">
      <c r="A260" t="s">
        <v>74</v>
      </c>
      <c r="B260" t="s">
        <v>51</v>
      </c>
      <c r="C260" t="s">
        <v>83</v>
      </c>
      <c r="D260" t="s">
        <v>217</v>
      </c>
      <c r="E260">
        <v>34569</v>
      </c>
      <c r="F260" s="15">
        <v>46835</v>
      </c>
      <c r="G260" s="16">
        <v>1135</v>
      </c>
      <c r="H260">
        <v>4</v>
      </c>
      <c r="I260">
        <v>1</v>
      </c>
      <c r="J260">
        <v>4</v>
      </c>
      <c r="K260">
        <v>2</v>
      </c>
      <c r="L260" s="17" t="s">
        <v>117</v>
      </c>
      <c r="M260" t="s">
        <v>125</v>
      </c>
      <c r="N260" t="s">
        <v>118</v>
      </c>
      <c r="O260" s="18">
        <v>3</v>
      </c>
      <c r="P260" s="18"/>
      <c r="Q260" s="18"/>
      <c r="R260" s="18"/>
      <c r="S260" s="18"/>
      <c r="T260" s="18"/>
      <c r="U260" s="18"/>
      <c r="V260" s="18"/>
      <c r="W260" s="18"/>
      <c r="X260" s="18">
        <v>4</v>
      </c>
      <c r="Y260">
        <v>6</v>
      </c>
      <c r="Z260" s="18">
        <v>4</v>
      </c>
      <c r="AA260" s="18"/>
      <c r="AB260" s="18"/>
      <c r="AC260" s="18"/>
      <c r="AD260" s="18"/>
      <c r="AE260" s="18"/>
      <c r="AF260" s="18"/>
      <c r="AH260">
        <v>0</v>
      </c>
      <c r="AI260">
        <v>4</v>
      </c>
      <c r="AJ260" s="14">
        <v>0</v>
      </c>
      <c r="AK260" t="s">
        <v>50</v>
      </c>
    </row>
    <row r="261" spans="1:37" x14ac:dyDescent="0.35">
      <c r="A261" t="s">
        <v>42</v>
      </c>
      <c r="B261" t="s">
        <v>43</v>
      </c>
      <c r="C261" t="s">
        <v>68</v>
      </c>
      <c r="D261" t="s">
        <v>279</v>
      </c>
      <c r="E261">
        <v>41474</v>
      </c>
      <c r="F261" s="15">
        <v>46191</v>
      </c>
      <c r="G261" s="16">
        <v>491</v>
      </c>
      <c r="H261">
        <v>3</v>
      </c>
      <c r="I261">
        <v>1</v>
      </c>
      <c r="J261">
        <v>3</v>
      </c>
      <c r="K261">
        <v>1</v>
      </c>
      <c r="L261" s="17" t="s">
        <v>119</v>
      </c>
      <c r="M261" t="s">
        <v>125</v>
      </c>
      <c r="N261" t="s">
        <v>234</v>
      </c>
      <c r="O261" s="18">
        <v>3</v>
      </c>
      <c r="X261" s="18">
        <v>4</v>
      </c>
      <c r="Y261">
        <v>6</v>
      </c>
      <c r="Z261" s="18">
        <v>2</v>
      </c>
      <c r="AH261">
        <v>0</v>
      </c>
      <c r="AI261">
        <v>4</v>
      </c>
      <c r="AJ261" s="14">
        <v>0</v>
      </c>
      <c r="AK261" t="s">
        <v>50</v>
      </c>
    </row>
    <row r="262" spans="1:37" x14ac:dyDescent="0.35">
      <c r="A262" t="s">
        <v>42</v>
      </c>
      <c r="B262" t="s">
        <v>43</v>
      </c>
      <c r="C262" t="s">
        <v>112</v>
      </c>
      <c r="D262" t="s">
        <v>207</v>
      </c>
      <c r="E262">
        <v>42319</v>
      </c>
      <c r="F262" s="15">
        <v>45251</v>
      </c>
      <c r="G262" s="16">
        <v>-449</v>
      </c>
      <c r="H262">
        <v>2</v>
      </c>
      <c r="I262">
        <v>1</v>
      </c>
      <c r="J262">
        <v>2</v>
      </c>
      <c r="K262">
        <v>1</v>
      </c>
      <c r="L262" s="17" t="s">
        <v>69</v>
      </c>
      <c r="M262" t="s">
        <v>101</v>
      </c>
      <c r="N262" t="s">
        <v>113</v>
      </c>
      <c r="O262" s="18">
        <v>3</v>
      </c>
      <c r="P262" s="18"/>
      <c r="Q262" s="18"/>
      <c r="R262" s="18"/>
      <c r="S262" s="18"/>
      <c r="T262" s="18"/>
      <c r="U262" s="18"/>
      <c r="V262" s="18"/>
      <c r="W262" s="18"/>
      <c r="X262" s="18"/>
      <c r="Y262">
        <v>6</v>
      </c>
      <c r="Z262" s="18">
        <v>3</v>
      </c>
      <c r="AA262" s="18"/>
      <c r="AB262" s="18"/>
      <c r="AC262" s="18"/>
      <c r="AD262" s="18"/>
      <c r="AE262" s="18"/>
      <c r="AF262" s="18"/>
      <c r="AH262">
        <v>0</v>
      </c>
      <c r="AI262">
        <v>3</v>
      </c>
      <c r="AJ262" s="14">
        <v>0</v>
      </c>
      <c r="AK262" t="s">
        <v>50</v>
      </c>
    </row>
    <row r="263" spans="1:37" x14ac:dyDescent="0.35">
      <c r="A263" t="s">
        <v>42</v>
      </c>
      <c r="B263" t="s">
        <v>43</v>
      </c>
      <c r="C263" t="s">
        <v>112</v>
      </c>
      <c r="D263" t="s">
        <v>208</v>
      </c>
      <c r="E263">
        <v>42319</v>
      </c>
      <c r="F263" s="15">
        <v>45251</v>
      </c>
      <c r="G263" s="16">
        <v>-449</v>
      </c>
      <c r="H263">
        <v>2</v>
      </c>
      <c r="I263">
        <v>1</v>
      </c>
      <c r="J263">
        <v>2</v>
      </c>
      <c r="K263">
        <v>1</v>
      </c>
      <c r="L263" s="17" t="s">
        <v>69</v>
      </c>
      <c r="M263" t="s">
        <v>101</v>
      </c>
      <c r="N263" t="s">
        <v>113</v>
      </c>
      <c r="O263" s="18">
        <v>3</v>
      </c>
      <c r="P263" s="18"/>
      <c r="Q263" s="18"/>
      <c r="R263" s="18"/>
      <c r="S263" s="18"/>
      <c r="T263" s="18"/>
      <c r="U263" s="18"/>
      <c r="V263" s="18"/>
      <c r="W263" s="18"/>
      <c r="X263" s="18"/>
      <c r="Y263">
        <v>6</v>
      </c>
      <c r="Z263" s="18">
        <v>3</v>
      </c>
      <c r="AA263" s="18"/>
      <c r="AB263" s="18"/>
      <c r="AC263" s="18"/>
      <c r="AD263" s="18"/>
      <c r="AE263" s="18"/>
      <c r="AF263" s="18"/>
      <c r="AH263">
        <v>0</v>
      </c>
      <c r="AI263">
        <v>3</v>
      </c>
      <c r="AJ263" s="14">
        <v>0</v>
      </c>
      <c r="AK263" t="s">
        <v>50</v>
      </c>
    </row>
    <row r="264" spans="1:37" x14ac:dyDescent="0.35">
      <c r="A264" t="s">
        <v>42</v>
      </c>
      <c r="B264" t="s">
        <v>43</v>
      </c>
      <c r="C264" t="s">
        <v>112</v>
      </c>
      <c r="D264" t="s">
        <v>209</v>
      </c>
      <c r="E264">
        <v>42319</v>
      </c>
      <c r="F264" s="15">
        <v>45251</v>
      </c>
      <c r="G264" s="16">
        <v>-449</v>
      </c>
      <c r="H264">
        <v>2</v>
      </c>
      <c r="I264">
        <v>1</v>
      </c>
      <c r="J264">
        <v>2</v>
      </c>
      <c r="K264">
        <v>1</v>
      </c>
      <c r="L264" s="17" t="s">
        <v>69</v>
      </c>
      <c r="M264" t="s">
        <v>101</v>
      </c>
      <c r="N264" t="s">
        <v>113</v>
      </c>
      <c r="O264" s="18">
        <v>3</v>
      </c>
      <c r="P264" s="18"/>
      <c r="Q264" s="18"/>
      <c r="R264" s="18"/>
      <c r="S264" s="18"/>
      <c r="T264" s="18"/>
      <c r="U264" s="18"/>
      <c r="V264" s="18"/>
      <c r="W264" s="18"/>
      <c r="X264" s="18"/>
      <c r="Y264">
        <v>6</v>
      </c>
      <c r="Z264" s="18">
        <v>3</v>
      </c>
      <c r="AA264" s="18"/>
      <c r="AB264" s="18"/>
      <c r="AC264" s="18"/>
      <c r="AD264" s="18"/>
      <c r="AE264" s="18"/>
      <c r="AF264" s="18"/>
      <c r="AH264">
        <v>0</v>
      </c>
      <c r="AI264">
        <v>3</v>
      </c>
      <c r="AJ264" s="14">
        <v>0</v>
      </c>
      <c r="AK264" t="s">
        <v>50</v>
      </c>
    </row>
    <row r="265" spans="1:37" x14ac:dyDescent="0.35">
      <c r="A265" t="s">
        <v>42</v>
      </c>
      <c r="B265" t="s">
        <v>43</v>
      </c>
      <c r="C265" t="s">
        <v>112</v>
      </c>
      <c r="D265" t="s">
        <v>210</v>
      </c>
      <c r="E265">
        <v>42319</v>
      </c>
      <c r="F265" s="15">
        <v>45251</v>
      </c>
      <c r="G265" s="16">
        <v>-449</v>
      </c>
      <c r="H265">
        <v>2</v>
      </c>
      <c r="I265">
        <v>1</v>
      </c>
      <c r="J265">
        <v>2</v>
      </c>
      <c r="K265">
        <v>1</v>
      </c>
      <c r="L265" s="17" t="s">
        <v>69</v>
      </c>
      <c r="M265" t="s">
        <v>101</v>
      </c>
      <c r="N265" t="s">
        <v>113</v>
      </c>
      <c r="O265" s="18">
        <v>3</v>
      </c>
      <c r="P265" s="18"/>
      <c r="Q265" s="18"/>
      <c r="R265" s="18"/>
      <c r="S265" s="18"/>
      <c r="T265" s="18"/>
      <c r="U265" s="18"/>
      <c r="V265" s="18"/>
      <c r="W265" s="18"/>
      <c r="X265" s="18"/>
      <c r="Y265">
        <v>6</v>
      </c>
      <c r="Z265" s="18">
        <v>3</v>
      </c>
      <c r="AA265" s="18"/>
      <c r="AB265" s="18"/>
      <c r="AC265" s="18"/>
      <c r="AD265" s="18"/>
      <c r="AE265" s="18"/>
      <c r="AF265" s="18"/>
      <c r="AH265">
        <v>0</v>
      </c>
      <c r="AI265">
        <v>3</v>
      </c>
      <c r="AJ265" s="14">
        <v>0</v>
      </c>
      <c r="AK265" t="s">
        <v>50</v>
      </c>
    </row>
    <row r="266" spans="1:37" x14ac:dyDescent="0.35">
      <c r="A266" t="s">
        <v>42</v>
      </c>
      <c r="B266" t="s">
        <v>43</v>
      </c>
      <c r="C266" t="s">
        <v>112</v>
      </c>
      <c r="D266" t="s">
        <v>211</v>
      </c>
      <c r="E266">
        <v>42319</v>
      </c>
      <c r="F266" s="15">
        <v>45251</v>
      </c>
      <c r="G266" s="16">
        <v>-449</v>
      </c>
      <c r="H266">
        <v>2</v>
      </c>
      <c r="I266">
        <v>1</v>
      </c>
      <c r="J266">
        <v>2</v>
      </c>
      <c r="K266">
        <v>1</v>
      </c>
      <c r="L266" s="17" t="s">
        <v>69</v>
      </c>
      <c r="M266" t="s">
        <v>101</v>
      </c>
      <c r="N266" t="s">
        <v>113</v>
      </c>
      <c r="O266" s="18">
        <v>3</v>
      </c>
      <c r="P266" s="18"/>
      <c r="Q266" s="18"/>
      <c r="R266" s="18"/>
      <c r="S266" s="18"/>
      <c r="T266" s="18"/>
      <c r="U266" s="18"/>
      <c r="V266" s="18"/>
      <c r="W266" s="18"/>
      <c r="X266" s="18"/>
      <c r="Y266">
        <v>6</v>
      </c>
      <c r="Z266" s="18">
        <v>3</v>
      </c>
      <c r="AA266" s="18"/>
      <c r="AB266" s="18"/>
      <c r="AC266" s="18"/>
      <c r="AD266" s="18"/>
      <c r="AE266" s="18"/>
      <c r="AF266" s="18"/>
      <c r="AH266">
        <v>0</v>
      </c>
      <c r="AI266">
        <v>3</v>
      </c>
      <c r="AJ266" s="14">
        <v>0</v>
      </c>
      <c r="AK266" t="s">
        <v>50</v>
      </c>
    </row>
    <row r="267" spans="1:37" x14ac:dyDescent="0.35">
      <c r="A267" t="s">
        <v>74</v>
      </c>
      <c r="B267" t="s">
        <v>51</v>
      </c>
      <c r="C267" t="s">
        <v>83</v>
      </c>
      <c r="D267" t="s">
        <v>218</v>
      </c>
      <c r="E267">
        <v>34568</v>
      </c>
      <c r="F267" s="15">
        <v>46835</v>
      </c>
      <c r="G267" s="16">
        <v>1135</v>
      </c>
      <c r="H267">
        <v>3</v>
      </c>
      <c r="I267">
        <v>1</v>
      </c>
      <c r="J267">
        <v>3</v>
      </c>
      <c r="K267">
        <v>1</v>
      </c>
      <c r="L267" s="17" t="s">
        <v>119</v>
      </c>
      <c r="M267" t="s">
        <v>125</v>
      </c>
      <c r="N267" t="s">
        <v>120</v>
      </c>
      <c r="O267">
        <v>4</v>
      </c>
      <c r="P267" s="18"/>
      <c r="Q267" s="18"/>
      <c r="R267" s="18"/>
      <c r="S267" s="18"/>
      <c r="T267" s="18"/>
      <c r="U267" s="18"/>
      <c r="V267" s="18"/>
      <c r="W267" s="18"/>
      <c r="X267" s="18">
        <v>3</v>
      </c>
      <c r="Y267">
        <v>6</v>
      </c>
      <c r="Z267">
        <v>4</v>
      </c>
      <c r="AA267" s="18"/>
      <c r="AB267" s="18"/>
      <c r="AC267" s="18"/>
      <c r="AD267" s="18"/>
      <c r="AE267" s="18"/>
      <c r="AF267" s="18"/>
      <c r="AH267">
        <v>0</v>
      </c>
      <c r="AI267">
        <v>4</v>
      </c>
      <c r="AJ267" s="14">
        <v>0</v>
      </c>
      <c r="AK267" t="s">
        <v>50</v>
      </c>
    </row>
    <row r="268" spans="1:37" x14ac:dyDescent="0.35">
      <c r="A268" t="s">
        <v>74</v>
      </c>
      <c r="B268" t="s">
        <v>51</v>
      </c>
      <c r="C268" t="s">
        <v>83</v>
      </c>
      <c r="D268" t="s">
        <v>219</v>
      </c>
      <c r="E268">
        <v>34568</v>
      </c>
      <c r="F268" s="15">
        <v>46835</v>
      </c>
      <c r="G268" s="16">
        <v>1135</v>
      </c>
      <c r="H268">
        <v>3</v>
      </c>
      <c r="I268">
        <v>1</v>
      </c>
      <c r="J268">
        <v>3</v>
      </c>
      <c r="K268">
        <v>1</v>
      </c>
      <c r="L268" s="17" t="s">
        <v>119</v>
      </c>
      <c r="M268" t="s">
        <v>125</v>
      </c>
      <c r="N268" t="s">
        <v>120</v>
      </c>
      <c r="O268">
        <v>4</v>
      </c>
      <c r="P268" s="18"/>
      <c r="Q268" s="18"/>
      <c r="R268" s="18"/>
      <c r="S268" s="18"/>
      <c r="T268" s="18"/>
      <c r="U268" s="18"/>
      <c r="V268" s="18"/>
      <c r="W268" s="18"/>
      <c r="X268" s="18">
        <v>3</v>
      </c>
      <c r="Y268">
        <v>6</v>
      </c>
      <c r="Z268">
        <v>4</v>
      </c>
      <c r="AA268" s="18"/>
      <c r="AB268" s="18"/>
      <c r="AC268" s="18"/>
      <c r="AD268" s="18"/>
      <c r="AE268" s="18"/>
      <c r="AF268" s="18"/>
      <c r="AH268">
        <v>0</v>
      </c>
      <c r="AI268">
        <v>4</v>
      </c>
      <c r="AJ268" s="14">
        <v>0</v>
      </c>
      <c r="AK268" t="s">
        <v>50</v>
      </c>
    </row>
    <row r="269" spans="1:37" x14ac:dyDescent="0.35">
      <c r="A269" t="s">
        <v>74</v>
      </c>
      <c r="B269" t="s">
        <v>51</v>
      </c>
      <c r="C269" t="s">
        <v>83</v>
      </c>
      <c r="D269" t="s">
        <v>220</v>
      </c>
      <c r="E269">
        <v>34568</v>
      </c>
      <c r="F269" s="15">
        <v>46835</v>
      </c>
      <c r="G269" s="16">
        <v>1135</v>
      </c>
      <c r="H269">
        <v>3</v>
      </c>
      <c r="I269">
        <v>1</v>
      </c>
      <c r="J269">
        <v>3</v>
      </c>
      <c r="K269">
        <v>1</v>
      </c>
      <c r="L269" s="17" t="s">
        <v>119</v>
      </c>
      <c r="M269" t="s">
        <v>125</v>
      </c>
      <c r="N269" t="s">
        <v>120</v>
      </c>
      <c r="O269">
        <v>4</v>
      </c>
      <c r="P269" s="18"/>
      <c r="Q269" s="18"/>
      <c r="R269" s="18"/>
      <c r="S269" s="18"/>
      <c r="T269" s="18"/>
      <c r="U269" s="18"/>
      <c r="V269" s="18"/>
      <c r="W269" s="18"/>
      <c r="X269" s="18">
        <v>3</v>
      </c>
      <c r="Y269">
        <v>6</v>
      </c>
      <c r="Z269">
        <v>4</v>
      </c>
      <c r="AA269" s="18"/>
      <c r="AB269" s="18"/>
      <c r="AC269" s="18"/>
      <c r="AD269" s="18"/>
      <c r="AE269" s="18"/>
      <c r="AF269" s="18"/>
      <c r="AH269">
        <v>0</v>
      </c>
      <c r="AI269">
        <v>4</v>
      </c>
      <c r="AJ269" s="14">
        <v>0</v>
      </c>
      <c r="AK269" t="s">
        <v>50</v>
      </c>
    </row>
    <row r="270" spans="1:37" x14ac:dyDescent="0.35">
      <c r="A270" t="s">
        <v>74</v>
      </c>
      <c r="B270" t="s">
        <v>51</v>
      </c>
      <c r="C270" t="s">
        <v>83</v>
      </c>
      <c r="D270" t="s">
        <v>221</v>
      </c>
      <c r="E270">
        <v>34568</v>
      </c>
      <c r="F270" s="15">
        <v>46835</v>
      </c>
      <c r="G270" s="16">
        <v>1135</v>
      </c>
      <c r="H270">
        <v>3</v>
      </c>
      <c r="I270">
        <v>1</v>
      </c>
      <c r="J270">
        <v>3</v>
      </c>
      <c r="K270">
        <v>1</v>
      </c>
      <c r="L270" s="17" t="s">
        <v>119</v>
      </c>
      <c r="M270" t="s">
        <v>125</v>
      </c>
      <c r="N270" t="s">
        <v>120</v>
      </c>
      <c r="O270">
        <v>4</v>
      </c>
      <c r="P270" s="18"/>
      <c r="Q270" s="18"/>
      <c r="R270" s="18"/>
      <c r="S270" s="18"/>
      <c r="T270" s="18"/>
      <c r="U270" s="18"/>
      <c r="V270" s="18"/>
      <c r="W270" s="18"/>
      <c r="X270" s="18">
        <v>3</v>
      </c>
      <c r="Y270">
        <v>6</v>
      </c>
      <c r="Z270">
        <v>4</v>
      </c>
      <c r="AA270" s="18"/>
      <c r="AB270" s="18"/>
      <c r="AC270" s="18"/>
      <c r="AD270" s="18"/>
      <c r="AE270" s="18"/>
      <c r="AF270" s="18"/>
      <c r="AH270">
        <v>0</v>
      </c>
      <c r="AI270">
        <v>4</v>
      </c>
      <c r="AJ270" s="14">
        <v>0</v>
      </c>
      <c r="AK270" t="s">
        <v>50</v>
      </c>
    </row>
    <row r="271" spans="1:37" x14ac:dyDescent="0.35">
      <c r="A271" t="s">
        <v>74</v>
      </c>
      <c r="B271" t="s">
        <v>51</v>
      </c>
      <c r="C271" t="s">
        <v>83</v>
      </c>
      <c r="D271" t="s">
        <v>222</v>
      </c>
      <c r="E271">
        <v>34568</v>
      </c>
      <c r="F271" s="15">
        <v>46835</v>
      </c>
      <c r="G271" s="16">
        <v>1135</v>
      </c>
      <c r="H271">
        <v>3</v>
      </c>
      <c r="I271">
        <v>1</v>
      </c>
      <c r="J271">
        <v>3</v>
      </c>
      <c r="K271">
        <v>1</v>
      </c>
      <c r="L271" s="17" t="s">
        <v>119</v>
      </c>
      <c r="M271" t="s">
        <v>125</v>
      </c>
      <c r="N271" t="s">
        <v>120</v>
      </c>
      <c r="O271">
        <v>4</v>
      </c>
      <c r="P271" s="18"/>
      <c r="Q271" s="18"/>
      <c r="R271" s="18"/>
      <c r="S271" s="18"/>
      <c r="T271" s="18"/>
      <c r="U271" s="18"/>
      <c r="V271" s="18"/>
      <c r="W271" s="18"/>
      <c r="X271" s="18">
        <v>3</v>
      </c>
      <c r="Y271">
        <v>6</v>
      </c>
      <c r="Z271">
        <v>4</v>
      </c>
      <c r="AA271" s="18"/>
      <c r="AB271" s="18"/>
      <c r="AC271" s="18"/>
      <c r="AD271" s="18"/>
      <c r="AE271" s="18"/>
      <c r="AF271" s="18"/>
      <c r="AH271">
        <v>0</v>
      </c>
      <c r="AI271">
        <v>4</v>
      </c>
      <c r="AJ271" s="14">
        <v>0</v>
      </c>
      <c r="AK271" t="s">
        <v>50</v>
      </c>
    </row>
    <row r="272" spans="1:37" x14ac:dyDescent="0.35">
      <c r="A272" t="s">
        <v>74</v>
      </c>
      <c r="B272" t="s">
        <v>43</v>
      </c>
      <c r="C272" t="s">
        <v>75</v>
      </c>
      <c r="D272" t="s">
        <v>173</v>
      </c>
      <c r="E272">
        <v>3185</v>
      </c>
      <c r="F272" s="15">
        <v>47322</v>
      </c>
      <c r="G272" s="16">
        <v>1622</v>
      </c>
      <c r="H272">
        <v>4</v>
      </c>
      <c r="I272">
        <v>1</v>
      </c>
      <c r="J272">
        <v>2</v>
      </c>
      <c r="K272">
        <v>2</v>
      </c>
      <c r="L272" s="17" t="s">
        <v>79</v>
      </c>
      <c r="M272" t="s">
        <v>125</v>
      </c>
      <c r="N272" t="s">
        <v>278</v>
      </c>
      <c r="Y272">
        <v>6</v>
      </c>
      <c r="Z272">
        <v>4</v>
      </c>
      <c r="AA272">
        <v>6</v>
      </c>
      <c r="AH272">
        <v>0</v>
      </c>
      <c r="AI272">
        <v>3</v>
      </c>
      <c r="AJ272" s="14">
        <v>0</v>
      </c>
      <c r="AK272" t="s">
        <v>58</v>
      </c>
    </row>
    <row r="273" spans="1:37" x14ac:dyDescent="0.35">
      <c r="A273" t="s">
        <v>74</v>
      </c>
      <c r="B273" t="s">
        <v>43</v>
      </c>
      <c r="C273" t="s">
        <v>75</v>
      </c>
      <c r="D273" t="s">
        <v>174</v>
      </c>
      <c r="E273">
        <v>3185</v>
      </c>
      <c r="F273" s="15">
        <v>47322</v>
      </c>
      <c r="G273" s="16">
        <v>1622</v>
      </c>
      <c r="H273">
        <v>4</v>
      </c>
      <c r="I273">
        <v>1</v>
      </c>
      <c r="J273">
        <v>2</v>
      </c>
      <c r="K273">
        <v>2</v>
      </c>
      <c r="L273" s="17" t="s">
        <v>79</v>
      </c>
      <c r="M273" t="s">
        <v>125</v>
      </c>
      <c r="N273" t="s">
        <v>278</v>
      </c>
      <c r="Y273">
        <v>6</v>
      </c>
      <c r="Z273">
        <v>4</v>
      </c>
      <c r="AA273">
        <v>6</v>
      </c>
      <c r="AH273">
        <v>0</v>
      </c>
      <c r="AI273">
        <v>3</v>
      </c>
      <c r="AJ273" s="14">
        <v>0</v>
      </c>
      <c r="AK273" t="s">
        <v>58</v>
      </c>
    </row>
    <row r="274" spans="1:37" x14ac:dyDescent="0.35">
      <c r="A274" t="s">
        <v>74</v>
      </c>
      <c r="B274" t="s">
        <v>43</v>
      </c>
      <c r="C274" t="s">
        <v>75</v>
      </c>
      <c r="D274" t="s">
        <v>175</v>
      </c>
      <c r="E274">
        <v>3185</v>
      </c>
      <c r="F274" s="15">
        <v>47322</v>
      </c>
      <c r="G274" s="16">
        <v>1622</v>
      </c>
      <c r="H274">
        <v>4</v>
      </c>
      <c r="I274">
        <v>1</v>
      </c>
      <c r="J274">
        <v>2</v>
      </c>
      <c r="K274">
        <v>2</v>
      </c>
      <c r="L274" s="17" t="s">
        <v>79</v>
      </c>
      <c r="M274" t="s">
        <v>125</v>
      </c>
      <c r="N274" t="s">
        <v>278</v>
      </c>
      <c r="Y274">
        <v>6</v>
      </c>
      <c r="Z274">
        <v>4</v>
      </c>
      <c r="AA274">
        <v>6</v>
      </c>
      <c r="AH274">
        <v>0</v>
      </c>
      <c r="AI274">
        <v>3</v>
      </c>
      <c r="AJ274" s="14">
        <v>0</v>
      </c>
      <c r="AK274" t="s">
        <v>58</v>
      </c>
    </row>
    <row r="275" spans="1:37" x14ac:dyDescent="0.35">
      <c r="A275" t="s">
        <v>74</v>
      </c>
      <c r="B275" t="s">
        <v>43</v>
      </c>
      <c r="C275" t="s">
        <v>75</v>
      </c>
      <c r="D275" t="s">
        <v>176</v>
      </c>
      <c r="E275">
        <v>3185</v>
      </c>
      <c r="F275" s="15">
        <v>47322</v>
      </c>
      <c r="G275" s="16">
        <v>1622</v>
      </c>
      <c r="H275">
        <v>4</v>
      </c>
      <c r="I275">
        <v>1</v>
      </c>
      <c r="J275">
        <v>2</v>
      </c>
      <c r="K275">
        <v>2</v>
      </c>
      <c r="L275" s="17" t="s">
        <v>79</v>
      </c>
      <c r="M275" t="s">
        <v>125</v>
      </c>
      <c r="N275" t="s">
        <v>278</v>
      </c>
      <c r="Y275">
        <v>6</v>
      </c>
      <c r="Z275">
        <v>4</v>
      </c>
      <c r="AA275">
        <v>6</v>
      </c>
      <c r="AH275">
        <v>0</v>
      </c>
      <c r="AI275">
        <v>3</v>
      </c>
      <c r="AJ275" s="14">
        <v>0</v>
      </c>
      <c r="AK275" t="s">
        <v>58</v>
      </c>
    </row>
    <row r="276" spans="1:37" x14ac:dyDescent="0.35">
      <c r="A276" t="s">
        <v>74</v>
      </c>
      <c r="B276" t="s">
        <v>43</v>
      </c>
      <c r="C276" t="s">
        <v>75</v>
      </c>
      <c r="D276" t="s">
        <v>161</v>
      </c>
      <c r="E276">
        <v>1171</v>
      </c>
      <c r="F276" s="15">
        <v>47322</v>
      </c>
      <c r="G276" s="16">
        <v>1622</v>
      </c>
      <c r="H276">
        <v>4</v>
      </c>
      <c r="I276">
        <v>1</v>
      </c>
      <c r="J276">
        <v>2</v>
      </c>
      <c r="K276">
        <v>4</v>
      </c>
      <c r="L276" s="17" t="s">
        <v>78</v>
      </c>
      <c r="M276" t="s">
        <v>125</v>
      </c>
      <c r="N276" t="s">
        <v>277</v>
      </c>
      <c r="Y276">
        <v>6</v>
      </c>
      <c r="Z276">
        <v>4</v>
      </c>
      <c r="AA276">
        <v>6</v>
      </c>
      <c r="AH276">
        <v>0</v>
      </c>
      <c r="AI276">
        <v>3</v>
      </c>
      <c r="AJ276" s="14">
        <v>0</v>
      </c>
      <c r="AK276" t="s">
        <v>50</v>
      </c>
    </row>
    <row r="277" spans="1:37" x14ac:dyDescent="0.35">
      <c r="A277" t="s">
        <v>74</v>
      </c>
      <c r="B277" t="s">
        <v>43</v>
      </c>
      <c r="C277" t="s">
        <v>75</v>
      </c>
      <c r="D277" t="s">
        <v>162</v>
      </c>
      <c r="E277">
        <v>1171</v>
      </c>
      <c r="F277" s="15">
        <v>47322</v>
      </c>
      <c r="G277" s="16">
        <v>1622</v>
      </c>
      <c r="H277">
        <v>4</v>
      </c>
      <c r="I277">
        <v>1</v>
      </c>
      <c r="J277">
        <v>2</v>
      </c>
      <c r="K277">
        <v>4</v>
      </c>
      <c r="L277" s="17" t="s">
        <v>78</v>
      </c>
      <c r="M277" t="s">
        <v>125</v>
      </c>
      <c r="N277" t="s">
        <v>277</v>
      </c>
      <c r="Y277">
        <v>6</v>
      </c>
      <c r="Z277">
        <v>4</v>
      </c>
      <c r="AA277">
        <v>6</v>
      </c>
      <c r="AH277">
        <v>0</v>
      </c>
      <c r="AI277">
        <v>3</v>
      </c>
      <c r="AJ277" s="14">
        <v>0</v>
      </c>
      <c r="AK277" t="s">
        <v>50</v>
      </c>
    </row>
    <row r="278" spans="1:37" x14ac:dyDescent="0.35">
      <c r="A278" t="s">
        <v>74</v>
      </c>
      <c r="B278" t="s">
        <v>43</v>
      </c>
      <c r="C278" t="s">
        <v>75</v>
      </c>
      <c r="D278" t="s">
        <v>163</v>
      </c>
      <c r="E278">
        <v>1171</v>
      </c>
      <c r="F278" s="15">
        <v>47322</v>
      </c>
      <c r="G278" s="16">
        <v>1622</v>
      </c>
      <c r="H278">
        <v>4</v>
      </c>
      <c r="I278">
        <v>1</v>
      </c>
      <c r="J278">
        <v>2</v>
      </c>
      <c r="K278">
        <v>4</v>
      </c>
      <c r="L278" s="17" t="s">
        <v>78</v>
      </c>
      <c r="M278" t="s">
        <v>125</v>
      </c>
      <c r="N278" t="s">
        <v>277</v>
      </c>
      <c r="Y278">
        <v>6</v>
      </c>
      <c r="Z278">
        <v>4</v>
      </c>
      <c r="AA278">
        <v>6</v>
      </c>
      <c r="AH278">
        <v>0</v>
      </c>
      <c r="AI278">
        <v>3</v>
      </c>
      <c r="AJ278" s="14">
        <v>0</v>
      </c>
      <c r="AK278" t="s">
        <v>50</v>
      </c>
    </row>
    <row r="279" spans="1:37" x14ac:dyDescent="0.35">
      <c r="A279" t="s">
        <v>74</v>
      </c>
      <c r="B279" t="s">
        <v>43</v>
      </c>
      <c r="C279" t="s">
        <v>75</v>
      </c>
      <c r="D279" t="s">
        <v>164</v>
      </c>
      <c r="E279">
        <v>1171</v>
      </c>
      <c r="F279" s="15">
        <v>47322</v>
      </c>
      <c r="G279" s="16">
        <v>1622</v>
      </c>
      <c r="H279">
        <v>4</v>
      </c>
      <c r="I279">
        <v>1</v>
      </c>
      <c r="J279">
        <v>2</v>
      </c>
      <c r="K279">
        <v>4</v>
      </c>
      <c r="L279" s="17" t="s">
        <v>78</v>
      </c>
      <c r="M279" t="s">
        <v>125</v>
      </c>
      <c r="N279" t="s">
        <v>277</v>
      </c>
      <c r="Y279">
        <v>6</v>
      </c>
      <c r="Z279">
        <v>4</v>
      </c>
      <c r="AA279">
        <v>6</v>
      </c>
      <c r="AH279">
        <v>0</v>
      </c>
      <c r="AI279">
        <v>3</v>
      </c>
      <c r="AJ279" s="14">
        <v>0</v>
      </c>
      <c r="AK279" t="s">
        <v>50</v>
      </c>
    </row>
    <row r="280" spans="1:37" x14ac:dyDescent="0.35">
      <c r="A280" t="s">
        <v>74</v>
      </c>
      <c r="B280" t="s">
        <v>43</v>
      </c>
      <c r="C280" t="s">
        <v>75</v>
      </c>
      <c r="D280" t="s">
        <v>165</v>
      </c>
      <c r="E280">
        <v>1171</v>
      </c>
      <c r="F280" s="15">
        <v>47322</v>
      </c>
      <c r="G280" s="16">
        <v>1622</v>
      </c>
      <c r="H280">
        <v>4</v>
      </c>
      <c r="I280">
        <v>1</v>
      </c>
      <c r="J280">
        <v>2</v>
      </c>
      <c r="K280">
        <v>4</v>
      </c>
      <c r="L280" s="17" t="s">
        <v>78</v>
      </c>
      <c r="M280" t="s">
        <v>125</v>
      </c>
      <c r="N280" t="s">
        <v>277</v>
      </c>
      <c r="Y280">
        <v>6</v>
      </c>
      <c r="Z280">
        <v>4</v>
      </c>
      <c r="AA280">
        <v>6</v>
      </c>
      <c r="AH280">
        <v>0</v>
      </c>
      <c r="AI280">
        <v>3</v>
      </c>
      <c r="AJ280" s="14">
        <v>0</v>
      </c>
      <c r="AK280" t="s">
        <v>50</v>
      </c>
    </row>
    <row r="281" spans="1:37" x14ac:dyDescent="0.35">
      <c r="A281" t="s">
        <v>74</v>
      </c>
      <c r="B281" t="s">
        <v>43</v>
      </c>
      <c r="C281" t="s">
        <v>75</v>
      </c>
      <c r="D281" t="s">
        <v>166</v>
      </c>
      <c r="E281">
        <v>1171</v>
      </c>
      <c r="F281" s="15">
        <v>47322</v>
      </c>
      <c r="G281" s="16">
        <v>1622</v>
      </c>
      <c r="H281">
        <v>4</v>
      </c>
      <c r="I281">
        <v>1</v>
      </c>
      <c r="J281">
        <v>2</v>
      </c>
      <c r="K281">
        <v>4</v>
      </c>
      <c r="L281" s="17" t="s">
        <v>78</v>
      </c>
      <c r="M281" t="s">
        <v>125</v>
      </c>
      <c r="N281" t="s">
        <v>277</v>
      </c>
      <c r="Y281">
        <v>6</v>
      </c>
      <c r="Z281">
        <v>4</v>
      </c>
      <c r="AA281">
        <v>6</v>
      </c>
      <c r="AH281">
        <v>0</v>
      </c>
      <c r="AI281">
        <v>3</v>
      </c>
      <c r="AJ281" s="14">
        <v>0</v>
      </c>
      <c r="AK281" t="s">
        <v>50</v>
      </c>
    </row>
    <row r="282" spans="1:37" x14ac:dyDescent="0.35">
      <c r="A282" t="s">
        <v>74</v>
      </c>
      <c r="B282" t="s">
        <v>43</v>
      </c>
      <c r="C282" t="s">
        <v>75</v>
      </c>
      <c r="D282" t="s">
        <v>167</v>
      </c>
      <c r="E282">
        <v>1170</v>
      </c>
      <c r="F282" s="15">
        <v>47322</v>
      </c>
      <c r="G282" s="16">
        <v>1622</v>
      </c>
      <c r="H282">
        <v>4</v>
      </c>
      <c r="I282">
        <v>1</v>
      </c>
      <c r="J282">
        <v>2</v>
      </c>
      <c r="K282">
        <v>2</v>
      </c>
      <c r="L282" s="17" t="s">
        <v>79</v>
      </c>
      <c r="M282" t="s">
        <v>125</v>
      </c>
      <c r="N282" t="s">
        <v>277</v>
      </c>
      <c r="Y282">
        <v>6</v>
      </c>
      <c r="Z282">
        <v>4</v>
      </c>
      <c r="AA282">
        <v>6</v>
      </c>
      <c r="AH282">
        <v>0</v>
      </c>
      <c r="AI282">
        <v>3</v>
      </c>
      <c r="AJ282" s="14">
        <v>0</v>
      </c>
      <c r="AK282" t="s">
        <v>80</v>
      </c>
    </row>
    <row r="283" spans="1:37" x14ac:dyDescent="0.35">
      <c r="A283" t="s">
        <v>74</v>
      </c>
      <c r="B283" t="s">
        <v>43</v>
      </c>
      <c r="C283" t="s">
        <v>75</v>
      </c>
      <c r="D283" t="s">
        <v>168</v>
      </c>
      <c r="E283">
        <v>1170</v>
      </c>
      <c r="F283" s="15">
        <v>47322</v>
      </c>
      <c r="G283" s="16">
        <v>1622</v>
      </c>
      <c r="H283">
        <v>4</v>
      </c>
      <c r="I283">
        <v>1</v>
      </c>
      <c r="J283">
        <v>2</v>
      </c>
      <c r="K283">
        <v>2</v>
      </c>
      <c r="L283" s="17" t="s">
        <v>79</v>
      </c>
      <c r="M283" t="s">
        <v>125</v>
      </c>
      <c r="N283" t="s">
        <v>277</v>
      </c>
      <c r="Y283">
        <v>6</v>
      </c>
      <c r="Z283">
        <v>4</v>
      </c>
      <c r="AA283">
        <v>6</v>
      </c>
      <c r="AH283">
        <v>0</v>
      </c>
      <c r="AI283">
        <v>3</v>
      </c>
      <c r="AJ283" s="14">
        <v>0</v>
      </c>
      <c r="AK283" t="s">
        <v>80</v>
      </c>
    </row>
    <row r="284" spans="1:37" x14ac:dyDescent="0.35">
      <c r="A284" t="s">
        <v>74</v>
      </c>
      <c r="B284" t="s">
        <v>43</v>
      </c>
      <c r="C284" t="s">
        <v>75</v>
      </c>
      <c r="D284" t="s">
        <v>169</v>
      </c>
      <c r="E284">
        <v>1170</v>
      </c>
      <c r="F284" s="15">
        <v>47322</v>
      </c>
      <c r="G284" s="16">
        <v>1622</v>
      </c>
      <c r="H284">
        <v>4</v>
      </c>
      <c r="I284">
        <v>1</v>
      </c>
      <c r="J284">
        <v>2</v>
      </c>
      <c r="K284">
        <v>2</v>
      </c>
      <c r="L284" s="17" t="s">
        <v>79</v>
      </c>
      <c r="M284" t="s">
        <v>125</v>
      </c>
      <c r="N284" t="s">
        <v>277</v>
      </c>
      <c r="Y284">
        <v>6</v>
      </c>
      <c r="Z284">
        <v>4</v>
      </c>
      <c r="AA284">
        <v>6</v>
      </c>
      <c r="AH284">
        <v>0</v>
      </c>
      <c r="AI284">
        <v>3</v>
      </c>
      <c r="AJ284" s="14">
        <v>0</v>
      </c>
      <c r="AK284" t="s">
        <v>80</v>
      </c>
    </row>
    <row r="285" spans="1:37" x14ac:dyDescent="0.35">
      <c r="A285" t="s">
        <v>74</v>
      </c>
      <c r="B285" t="s">
        <v>43</v>
      </c>
      <c r="C285" t="s">
        <v>75</v>
      </c>
      <c r="D285" t="s">
        <v>170</v>
      </c>
      <c r="E285">
        <v>1170</v>
      </c>
      <c r="F285" s="15">
        <v>47322</v>
      </c>
      <c r="G285" s="16">
        <v>1622</v>
      </c>
      <c r="H285">
        <v>4</v>
      </c>
      <c r="I285">
        <v>1</v>
      </c>
      <c r="J285">
        <v>2</v>
      </c>
      <c r="K285">
        <v>2</v>
      </c>
      <c r="L285" s="17" t="s">
        <v>79</v>
      </c>
      <c r="M285" t="s">
        <v>125</v>
      </c>
      <c r="N285" t="s">
        <v>277</v>
      </c>
      <c r="Y285">
        <v>6</v>
      </c>
      <c r="Z285">
        <v>4</v>
      </c>
      <c r="AA285">
        <v>6</v>
      </c>
      <c r="AH285">
        <v>0</v>
      </c>
      <c r="AI285">
        <v>3</v>
      </c>
      <c r="AJ285" s="14">
        <v>0</v>
      </c>
      <c r="AK285" t="s">
        <v>80</v>
      </c>
    </row>
    <row r="286" spans="1:37" x14ac:dyDescent="0.35">
      <c r="A286" t="s">
        <v>74</v>
      </c>
      <c r="B286" t="s">
        <v>43</v>
      </c>
      <c r="C286" t="s">
        <v>75</v>
      </c>
      <c r="D286" t="s">
        <v>171</v>
      </c>
      <c r="E286">
        <v>1170</v>
      </c>
      <c r="F286" s="15">
        <v>47322</v>
      </c>
      <c r="G286" s="16">
        <v>1622</v>
      </c>
      <c r="H286">
        <v>4</v>
      </c>
      <c r="I286">
        <v>1</v>
      </c>
      <c r="J286">
        <v>2</v>
      </c>
      <c r="K286">
        <v>2</v>
      </c>
      <c r="L286" s="17" t="s">
        <v>79</v>
      </c>
      <c r="M286" t="s">
        <v>125</v>
      </c>
      <c r="N286" t="s">
        <v>277</v>
      </c>
      <c r="Y286">
        <v>6</v>
      </c>
      <c r="Z286">
        <v>4</v>
      </c>
      <c r="AA286">
        <v>6</v>
      </c>
      <c r="AH286">
        <v>0</v>
      </c>
      <c r="AI286">
        <v>3</v>
      </c>
      <c r="AJ286" s="14">
        <v>0</v>
      </c>
      <c r="AK286" t="s">
        <v>80</v>
      </c>
    </row>
    <row r="287" spans="1:37" x14ac:dyDescent="0.35">
      <c r="A287" t="s">
        <v>74</v>
      </c>
      <c r="B287" t="s">
        <v>43</v>
      </c>
      <c r="C287" t="s">
        <v>75</v>
      </c>
      <c r="D287" t="s">
        <v>172</v>
      </c>
      <c r="E287">
        <v>1170</v>
      </c>
      <c r="F287" s="15">
        <v>47322</v>
      </c>
      <c r="G287" s="16">
        <v>1622</v>
      </c>
      <c r="H287">
        <v>4</v>
      </c>
      <c r="I287">
        <v>1</v>
      </c>
      <c r="J287">
        <v>2</v>
      </c>
      <c r="K287">
        <v>2</v>
      </c>
      <c r="L287" s="17" t="s">
        <v>79</v>
      </c>
      <c r="M287" t="s">
        <v>125</v>
      </c>
      <c r="N287" t="s">
        <v>277</v>
      </c>
      <c r="Y287">
        <v>6</v>
      </c>
      <c r="Z287">
        <v>4</v>
      </c>
      <c r="AA287">
        <v>6</v>
      </c>
      <c r="AH287">
        <v>0</v>
      </c>
      <c r="AI287">
        <v>3</v>
      </c>
      <c r="AJ287" s="14">
        <v>0</v>
      </c>
      <c r="AK287" t="s">
        <v>80</v>
      </c>
    </row>
    <row r="288" spans="1:37" x14ac:dyDescent="0.35">
      <c r="A288" t="s">
        <v>42</v>
      </c>
      <c r="B288" t="s">
        <v>43</v>
      </c>
      <c r="C288" t="s">
        <v>112</v>
      </c>
      <c r="D288" t="s">
        <v>202</v>
      </c>
      <c r="E288">
        <v>41460</v>
      </c>
      <c r="F288" s="15">
        <v>46918</v>
      </c>
      <c r="G288" s="16">
        <v>1218</v>
      </c>
      <c r="H288">
        <v>4</v>
      </c>
      <c r="I288">
        <v>1</v>
      </c>
      <c r="J288">
        <v>2</v>
      </c>
      <c r="K288">
        <v>2</v>
      </c>
      <c r="L288" s="17" t="s">
        <v>79</v>
      </c>
      <c r="M288" t="s">
        <v>101</v>
      </c>
      <c r="N288" t="s">
        <v>114</v>
      </c>
      <c r="O288">
        <v>6</v>
      </c>
      <c r="P288" s="18"/>
      <c r="Q288" s="18"/>
      <c r="R288" s="18"/>
      <c r="S288" s="18"/>
      <c r="T288" s="18"/>
      <c r="U288" s="18"/>
      <c r="V288" s="18"/>
      <c r="W288" s="18"/>
      <c r="X288" s="18"/>
      <c r="Y288">
        <v>6</v>
      </c>
      <c r="Z288" s="18">
        <v>5</v>
      </c>
      <c r="AA288" s="18"/>
      <c r="AB288" s="18"/>
      <c r="AC288" s="18"/>
      <c r="AD288" s="18"/>
      <c r="AE288" s="18"/>
      <c r="AF288" s="18"/>
      <c r="AH288">
        <v>0</v>
      </c>
      <c r="AI288">
        <v>3</v>
      </c>
      <c r="AJ288" s="14">
        <v>0</v>
      </c>
      <c r="AK288" t="s">
        <v>50</v>
      </c>
    </row>
    <row r="289" spans="1:37" x14ac:dyDescent="0.35">
      <c r="A289" t="s">
        <v>42</v>
      </c>
      <c r="B289" t="s">
        <v>43</v>
      </c>
      <c r="C289" t="s">
        <v>112</v>
      </c>
      <c r="D289" t="s">
        <v>203</v>
      </c>
      <c r="E289">
        <v>41460</v>
      </c>
      <c r="F289" s="15">
        <v>46918</v>
      </c>
      <c r="G289" s="16">
        <v>1218</v>
      </c>
      <c r="H289">
        <v>4</v>
      </c>
      <c r="I289">
        <v>1</v>
      </c>
      <c r="J289">
        <v>2</v>
      </c>
      <c r="K289">
        <v>2</v>
      </c>
      <c r="L289" s="17" t="s">
        <v>79</v>
      </c>
      <c r="M289" t="s">
        <v>101</v>
      </c>
      <c r="N289" t="s">
        <v>114</v>
      </c>
      <c r="O289">
        <v>6</v>
      </c>
      <c r="P289" s="18"/>
      <c r="Q289" s="18"/>
      <c r="R289" s="18"/>
      <c r="S289" s="18"/>
      <c r="T289" s="18"/>
      <c r="U289" s="18"/>
      <c r="V289" s="18"/>
      <c r="W289" s="18"/>
      <c r="X289" s="18"/>
      <c r="Y289">
        <v>6</v>
      </c>
      <c r="Z289" s="18">
        <v>5</v>
      </c>
      <c r="AA289" s="18"/>
      <c r="AB289" s="18"/>
      <c r="AC289" s="18"/>
      <c r="AD289" s="18"/>
      <c r="AE289" s="18"/>
      <c r="AF289" s="18"/>
      <c r="AH289">
        <v>0</v>
      </c>
      <c r="AI289">
        <v>3</v>
      </c>
      <c r="AJ289" s="14">
        <v>0</v>
      </c>
      <c r="AK289" t="s">
        <v>50</v>
      </c>
    </row>
    <row r="290" spans="1:37" x14ac:dyDescent="0.35">
      <c r="A290" t="s">
        <v>42</v>
      </c>
      <c r="B290" t="s">
        <v>43</v>
      </c>
      <c r="C290" t="s">
        <v>112</v>
      </c>
      <c r="D290" t="s">
        <v>204</v>
      </c>
      <c r="E290">
        <v>41460</v>
      </c>
      <c r="F290" s="15">
        <v>46918</v>
      </c>
      <c r="G290" s="16">
        <v>1218</v>
      </c>
      <c r="H290">
        <v>4</v>
      </c>
      <c r="I290">
        <v>1</v>
      </c>
      <c r="J290">
        <v>2</v>
      </c>
      <c r="K290">
        <v>2</v>
      </c>
      <c r="L290" s="17" t="s">
        <v>79</v>
      </c>
      <c r="M290" t="s">
        <v>101</v>
      </c>
      <c r="N290" t="s">
        <v>114</v>
      </c>
      <c r="O290">
        <v>6</v>
      </c>
      <c r="P290" s="18"/>
      <c r="Q290" s="18"/>
      <c r="R290" s="18"/>
      <c r="S290" s="18"/>
      <c r="T290" s="18"/>
      <c r="U290" s="18"/>
      <c r="V290" s="18"/>
      <c r="W290" s="18"/>
      <c r="X290" s="18"/>
      <c r="Y290">
        <v>6</v>
      </c>
      <c r="Z290" s="18">
        <v>5</v>
      </c>
      <c r="AA290" s="18"/>
      <c r="AB290" s="18"/>
      <c r="AC290" s="18"/>
      <c r="AD290" s="18"/>
      <c r="AE290" s="18"/>
      <c r="AF290" s="18"/>
      <c r="AH290">
        <v>0</v>
      </c>
      <c r="AI290">
        <v>3</v>
      </c>
      <c r="AJ290" s="14">
        <v>0</v>
      </c>
      <c r="AK290" t="s">
        <v>50</v>
      </c>
    </row>
    <row r="291" spans="1:37" x14ac:dyDescent="0.35">
      <c r="A291" t="s">
        <v>42</v>
      </c>
      <c r="B291" t="s">
        <v>43</v>
      </c>
      <c r="C291" t="s">
        <v>112</v>
      </c>
      <c r="D291" t="s">
        <v>205</v>
      </c>
      <c r="E291">
        <v>41460</v>
      </c>
      <c r="F291" s="15">
        <v>46918</v>
      </c>
      <c r="G291" s="16">
        <v>1218</v>
      </c>
      <c r="H291">
        <v>4</v>
      </c>
      <c r="I291">
        <v>1</v>
      </c>
      <c r="J291">
        <v>2</v>
      </c>
      <c r="K291">
        <v>2</v>
      </c>
      <c r="L291" s="17" t="s">
        <v>79</v>
      </c>
      <c r="M291" t="s">
        <v>101</v>
      </c>
      <c r="N291" t="s">
        <v>114</v>
      </c>
      <c r="O291">
        <v>6</v>
      </c>
      <c r="P291" s="18"/>
      <c r="Q291" s="18"/>
      <c r="R291" s="18"/>
      <c r="S291" s="18"/>
      <c r="T291" s="18"/>
      <c r="U291" s="18"/>
      <c r="V291" s="18"/>
      <c r="W291" s="18"/>
      <c r="X291" s="18"/>
      <c r="Y291">
        <v>6</v>
      </c>
      <c r="Z291" s="18">
        <v>5</v>
      </c>
      <c r="AA291" s="18"/>
      <c r="AB291" s="18"/>
      <c r="AC291" s="18"/>
      <c r="AD291" s="18"/>
      <c r="AE291" s="18"/>
      <c r="AF291" s="18"/>
      <c r="AH291">
        <v>0</v>
      </c>
      <c r="AI291">
        <v>3</v>
      </c>
      <c r="AJ291" s="14">
        <v>0</v>
      </c>
      <c r="AK291" t="s">
        <v>50</v>
      </c>
    </row>
    <row r="292" spans="1:37" x14ac:dyDescent="0.35">
      <c r="A292" t="s">
        <v>42</v>
      </c>
      <c r="B292" t="s">
        <v>43</v>
      </c>
      <c r="C292" t="s">
        <v>112</v>
      </c>
      <c r="D292" t="s">
        <v>212</v>
      </c>
      <c r="E292">
        <v>41460</v>
      </c>
      <c r="F292" s="15">
        <v>46918</v>
      </c>
      <c r="G292" s="16">
        <v>1218</v>
      </c>
      <c r="H292">
        <v>4</v>
      </c>
      <c r="I292">
        <v>1</v>
      </c>
      <c r="J292">
        <v>2</v>
      </c>
      <c r="K292">
        <v>2</v>
      </c>
      <c r="L292" s="17" t="s">
        <v>79</v>
      </c>
      <c r="M292" t="s">
        <v>101</v>
      </c>
      <c r="N292" t="s">
        <v>114</v>
      </c>
      <c r="O292">
        <v>6</v>
      </c>
      <c r="P292" s="18"/>
      <c r="Q292" s="18"/>
      <c r="R292" s="18"/>
      <c r="S292" s="18"/>
      <c r="T292" s="18"/>
      <c r="U292" s="18"/>
      <c r="V292" s="18"/>
      <c r="W292" s="18"/>
      <c r="X292" s="18"/>
      <c r="Y292">
        <v>6</v>
      </c>
      <c r="Z292" s="18">
        <v>5</v>
      </c>
      <c r="AA292" s="18"/>
      <c r="AB292" s="18"/>
      <c r="AC292" s="18"/>
      <c r="AD292" s="18"/>
      <c r="AE292" s="18"/>
      <c r="AF292" s="18"/>
      <c r="AH292">
        <v>0</v>
      </c>
      <c r="AI292">
        <v>3</v>
      </c>
      <c r="AJ292" s="14">
        <v>0</v>
      </c>
      <c r="AK292" t="s">
        <v>50</v>
      </c>
    </row>
    <row r="293" spans="1:37" x14ac:dyDescent="0.35">
      <c r="A293" t="s">
        <v>74</v>
      </c>
      <c r="B293" t="s">
        <v>51</v>
      </c>
      <c r="C293" t="s">
        <v>110</v>
      </c>
      <c r="D293" t="s">
        <v>202</v>
      </c>
      <c r="E293">
        <v>30514</v>
      </c>
      <c r="F293" s="15">
        <v>46483</v>
      </c>
      <c r="G293" s="16">
        <v>783</v>
      </c>
      <c r="H293">
        <v>4</v>
      </c>
      <c r="I293">
        <v>1</v>
      </c>
      <c r="J293">
        <v>2</v>
      </c>
      <c r="K293">
        <v>1</v>
      </c>
      <c r="L293" s="17" t="s">
        <v>53</v>
      </c>
      <c r="M293" t="s">
        <v>101</v>
      </c>
      <c r="N293" t="s">
        <v>111</v>
      </c>
      <c r="O293">
        <v>6</v>
      </c>
      <c r="P293" s="18"/>
      <c r="Q293" s="18"/>
      <c r="R293" s="18"/>
      <c r="S293" s="18"/>
      <c r="T293" s="18"/>
      <c r="U293" s="18"/>
      <c r="V293" s="18"/>
      <c r="W293" s="18"/>
      <c r="X293" s="18"/>
      <c r="Y293">
        <v>6</v>
      </c>
      <c r="Z293" s="18">
        <v>3</v>
      </c>
      <c r="AA293" s="18"/>
      <c r="AB293" s="18"/>
      <c r="AC293" s="18"/>
      <c r="AD293" s="18"/>
      <c r="AE293" s="18"/>
      <c r="AF293" s="18"/>
      <c r="AH293">
        <v>0</v>
      </c>
      <c r="AI293">
        <v>3</v>
      </c>
      <c r="AJ293" s="14">
        <v>0</v>
      </c>
      <c r="AK293" t="s">
        <v>50</v>
      </c>
    </row>
    <row r="294" spans="1:37" x14ac:dyDescent="0.35">
      <c r="A294" t="s">
        <v>74</v>
      </c>
      <c r="B294" t="s">
        <v>51</v>
      </c>
      <c r="C294" t="s">
        <v>110</v>
      </c>
      <c r="D294" t="s">
        <v>203</v>
      </c>
      <c r="E294">
        <v>30514</v>
      </c>
      <c r="F294" s="15">
        <v>46483</v>
      </c>
      <c r="G294" s="16">
        <v>783</v>
      </c>
      <c r="H294">
        <v>4</v>
      </c>
      <c r="I294">
        <v>1</v>
      </c>
      <c r="J294">
        <v>2</v>
      </c>
      <c r="K294">
        <v>1</v>
      </c>
      <c r="L294" s="17" t="s">
        <v>53</v>
      </c>
      <c r="M294" t="s">
        <v>101</v>
      </c>
      <c r="N294" t="s">
        <v>111</v>
      </c>
      <c r="O294">
        <v>6</v>
      </c>
      <c r="P294" s="18"/>
      <c r="Q294" s="18"/>
      <c r="R294" s="18"/>
      <c r="S294" s="18"/>
      <c r="T294" s="18"/>
      <c r="U294" s="18"/>
      <c r="V294" s="18"/>
      <c r="W294" s="18"/>
      <c r="X294" s="18"/>
      <c r="Y294">
        <v>6</v>
      </c>
      <c r="Z294" s="18">
        <v>3</v>
      </c>
      <c r="AA294" s="18"/>
      <c r="AB294" s="18"/>
      <c r="AC294" s="18"/>
      <c r="AD294" s="18"/>
      <c r="AE294" s="18"/>
      <c r="AF294" s="18"/>
      <c r="AH294">
        <v>0</v>
      </c>
      <c r="AI294">
        <v>3</v>
      </c>
      <c r="AJ294" s="14">
        <v>0</v>
      </c>
      <c r="AK294" t="s">
        <v>50</v>
      </c>
    </row>
    <row r="295" spans="1:37" x14ac:dyDescent="0.35">
      <c r="A295" t="s">
        <v>74</v>
      </c>
      <c r="B295" t="s">
        <v>51</v>
      </c>
      <c r="C295" t="s">
        <v>110</v>
      </c>
      <c r="D295" t="s">
        <v>204</v>
      </c>
      <c r="E295">
        <v>30514</v>
      </c>
      <c r="F295" s="15">
        <v>46483</v>
      </c>
      <c r="G295" s="16">
        <v>783</v>
      </c>
      <c r="H295">
        <v>4</v>
      </c>
      <c r="I295">
        <v>1</v>
      </c>
      <c r="J295">
        <v>2</v>
      </c>
      <c r="K295">
        <v>1</v>
      </c>
      <c r="L295" s="17" t="s">
        <v>53</v>
      </c>
      <c r="M295" t="s">
        <v>101</v>
      </c>
      <c r="N295" t="s">
        <v>111</v>
      </c>
      <c r="O295">
        <v>6</v>
      </c>
      <c r="P295" s="18"/>
      <c r="Q295" s="18"/>
      <c r="R295" s="18"/>
      <c r="S295" s="18"/>
      <c r="T295" s="18"/>
      <c r="U295" s="18"/>
      <c r="V295" s="18"/>
      <c r="W295" s="18"/>
      <c r="X295" s="18"/>
      <c r="Y295">
        <v>6</v>
      </c>
      <c r="Z295" s="18">
        <v>3</v>
      </c>
      <c r="AA295" s="18"/>
      <c r="AB295" s="18"/>
      <c r="AC295" s="18"/>
      <c r="AD295" s="18"/>
      <c r="AE295" s="18"/>
      <c r="AF295" s="18"/>
      <c r="AH295">
        <v>0</v>
      </c>
      <c r="AI295">
        <v>3</v>
      </c>
      <c r="AJ295" s="14">
        <v>0</v>
      </c>
      <c r="AK295" t="s">
        <v>50</v>
      </c>
    </row>
    <row r="296" spans="1:37" x14ac:dyDescent="0.35">
      <c r="A296" t="s">
        <v>74</v>
      </c>
      <c r="B296" t="s">
        <v>51</v>
      </c>
      <c r="C296" t="s">
        <v>110</v>
      </c>
      <c r="D296" t="s">
        <v>205</v>
      </c>
      <c r="E296">
        <v>30514</v>
      </c>
      <c r="F296" s="15">
        <v>46483</v>
      </c>
      <c r="G296" s="16">
        <v>783</v>
      </c>
      <c r="H296">
        <v>4</v>
      </c>
      <c r="I296">
        <v>1</v>
      </c>
      <c r="J296">
        <v>2</v>
      </c>
      <c r="K296">
        <v>1</v>
      </c>
      <c r="L296" s="17" t="s">
        <v>53</v>
      </c>
      <c r="M296" t="s">
        <v>101</v>
      </c>
      <c r="N296" t="s">
        <v>111</v>
      </c>
      <c r="O296">
        <v>6</v>
      </c>
      <c r="P296" s="18"/>
      <c r="Q296" s="18"/>
      <c r="R296" s="18"/>
      <c r="S296" s="18"/>
      <c r="T296" s="18"/>
      <c r="U296" s="18"/>
      <c r="V296" s="18"/>
      <c r="W296" s="18"/>
      <c r="X296" s="18"/>
      <c r="Y296">
        <v>6</v>
      </c>
      <c r="Z296" s="18">
        <v>3</v>
      </c>
      <c r="AA296" s="18"/>
      <c r="AB296" s="18"/>
      <c r="AC296" s="18"/>
      <c r="AD296" s="18"/>
      <c r="AE296" s="18"/>
      <c r="AF296" s="18"/>
      <c r="AH296">
        <v>0</v>
      </c>
      <c r="AI296">
        <v>3</v>
      </c>
      <c r="AJ296" s="14">
        <v>0</v>
      </c>
      <c r="AK296" t="s">
        <v>50</v>
      </c>
    </row>
    <row r="297" spans="1:37" x14ac:dyDescent="0.35">
      <c r="A297" t="s">
        <v>74</v>
      </c>
      <c r="B297" t="s">
        <v>51</v>
      </c>
      <c r="C297" t="s">
        <v>110</v>
      </c>
      <c r="D297" t="s">
        <v>206</v>
      </c>
      <c r="E297">
        <v>30514</v>
      </c>
      <c r="F297" s="15">
        <v>46483</v>
      </c>
      <c r="G297" s="16">
        <v>783</v>
      </c>
      <c r="H297">
        <v>4</v>
      </c>
      <c r="I297">
        <v>1</v>
      </c>
      <c r="J297">
        <v>2</v>
      </c>
      <c r="K297">
        <v>1</v>
      </c>
      <c r="L297" s="17" t="s">
        <v>53</v>
      </c>
      <c r="M297" t="s">
        <v>101</v>
      </c>
      <c r="N297" t="s">
        <v>111</v>
      </c>
      <c r="O297">
        <v>6</v>
      </c>
      <c r="P297" s="18"/>
      <c r="Q297" s="18"/>
      <c r="R297" s="18"/>
      <c r="S297" s="18"/>
      <c r="T297" s="18"/>
      <c r="U297" s="18"/>
      <c r="V297" s="18"/>
      <c r="W297" s="18"/>
      <c r="X297" s="18"/>
      <c r="Y297">
        <v>6</v>
      </c>
      <c r="Z297" s="18">
        <v>3</v>
      </c>
      <c r="AA297" s="18"/>
      <c r="AB297" s="18"/>
      <c r="AC297" s="18"/>
      <c r="AD297" s="18"/>
      <c r="AE297" s="18"/>
      <c r="AF297" s="18"/>
      <c r="AH297">
        <v>0</v>
      </c>
      <c r="AI297">
        <v>3</v>
      </c>
      <c r="AJ297" s="14">
        <v>0</v>
      </c>
      <c r="AK297" t="s">
        <v>50</v>
      </c>
    </row>
    <row r="298" spans="1:37" x14ac:dyDescent="0.35">
      <c r="A298" t="s">
        <v>42</v>
      </c>
      <c r="B298" t="s">
        <v>51</v>
      </c>
      <c r="C298" t="s">
        <v>90</v>
      </c>
      <c r="D298" t="s">
        <v>334</v>
      </c>
      <c r="E298">
        <v>36581</v>
      </c>
      <c r="F298" s="15">
        <v>47199</v>
      </c>
      <c r="G298" s="16">
        <v>1499</v>
      </c>
      <c r="H298">
        <v>4</v>
      </c>
      <c r="I298">
        <v>2</v>
      </c>
      <c r="J298">
        <v>2</v>
      </c>
      <c r="K298">
        <v>1</v>
      </c>
      <c r="L298" s="17" t="s">
        <v>88</v>
      </c>
      <c r="M298" t="s">
        <v>101</v>
      </c>
      <c r="N298" t="s">
        <v>91</v>
      </c>
      <c r="O298">
        <v>6</v>
      </c>
      <c r="P298" s="18"/>
      <c r="Q298" s="18"/>
      <c r="R298" s="18"/>
      <c r="S298" s="18"/>
      <c r="T298" s="18"/>
      <c r="U298" s="18"/>
      <c r="V298" s="18"/>
      <c r="W298" s="18"/>
      <c r="X298" s="18"/>
      <c r="Y298">
        <v>6</v>
      </c>
      <c r="Z298" s="18">
        <v>4</v>
      </c>
      <c r="AA298" s="18"/>
      <c r="AB298" s="18">
        <v>2</v>
      </c>
      <c r="AC298" s="18">
        <v>1</v>
      </c>
      <c r="AD298">
        <v>6</v>
      </c>
      <c r="AE298" s="18"/>
      <c r="AF298">
        <v>6</v>
      </c>
      <c r="AH298">
        <v>0</v>
      </c>
      <c r="AI298">
        <v>7</v>
      </c>
      <c r="AJ298" s="14">
        <v>0</v>
      </c>
      <c r="AK298" t="s">
        <v>80</v>
      </c>
    </row>
    <row r="299" spans="1:37" x14ac:dyDescent="0.35">
      <c r="A299" t="s">
        <v>42</v>
      </c>
      <c r="B299" t="s">
        <v>51</v>
      </c>
      <c r="C299" t="s">
        <v>90</v>
      </c>
      <c r="D299" t="s">
        <v>314</v>
      </c>
      <c r="E299">
        <v>36581</v>
      </c>
      <c r="F299" s="15">
        <v>47199</v>
      </c>
      <c r="G299" s="16">
        <v>1499</v>
      </c>
      <c r="H299">
        <v>4</v>
      </c>
      <c r="I299">
        <v>2</v>
      </c>
      <c r="J299">
        <v>2</v>
      </c>
      <c r="K299">
        <v>1</v>
      </c>
      <c r="L299" s="17" t="s">
        <v>88</v>
      </c>
      <c r="M299" t="s">
        <v>101</v>
      </c>
      <c r="N299" t="s">
        <v>91</v>
      </c>
      <c r="O299">
        <v>6</v>
      </c>
      <c r="P299" s="18"/>
      <c r="Q299" s="18"/>
      <c r="R299" s="18"/>
      <c r="S299" s="18"/>
      <c r="T299" s="18"/>
      <c r="U299" s="18"/>
      <c r="V299" s="18"/>
      <c r="W299" s="18"/>
      <c r="X299" s="18"/>
      <c r="Y299">
        <v>6</v>
      </c>
      <c r="Z299" s="18">
        <v>4</v>
      </c>
      <c r="AA299" s="18"/>
      <c r="AB299" s="18">
        <v>2</v>
      </c>
      <c r="AC299" s="18">
        <v>1</v>
      </c>
      <c r="AD299">
        <v>6</v>
      </c>
      <c r="AE299" s="18"/>
      <c r="AF299">
        <v>6</v>
      </c>
      <c r="AH299">
        <v>0</v>
      </c>
      <c r="AI299">
        <v>7</v>
      </c>
      <c r="AJ299" s="14">
        <v>0</v>
      </c>
      <c r="AK299" t="s">
        <v>80</v>
      </c>
    </row>
    <row r="300" spans="1:37" x14ac:dyDescent="0.35">
      <c r="A300" t="s">
        <v>42</v>
      </c>
      <c r="B300" t="s">
        <v>51</v>
      </c>
      <c r="C300" t="s">
        <v>90</v>
      </c>
      <c r="D300" t="s">
        <v>315</v>
      </c>
      <c r="E300">
        <v>36581</v>
      </c>
      <c r="F300" s="15">
        <v>47199</v>
      </c>
      <c r="G300" s="16">
        <v>1499</v>
      </c>
      <c r="H300">
        <v>4</v>
      </c>
      <c r="I300">
        <v>2</v>
      </c>
      <c r="J300">
        <v>2</v>
      </c>
      <c r="K300">
        <v>1</v>
      </c>
      <c r="L300" s="17" t="s">
        <v>88</v>
      </c>
      <c r="M300" t="s">
        <v>101</v>
      </c>
      <c r="N300" t="s">
        <v>91</v>
      </c>
      <c r="O300">
        <v>6</v>
      </c>
      <c r="P300" s="18"/>
      <c r="Q300" s="18"/>
      <c r="R300" s="18"/>
      <c r="S300" s="18"/>
      <c r="T300" s="18"/>
      <c r="U300" s="18"/>
      <c r="V300" s="18"/>
      <c r="W300" s="18"/>
      <c r="X300" s="18"/>
      <c r="Y300">
        <v>6</v>
      </c>
      <c r="Z300" s="18">
        <v>4</v>
      </c>
      <c r="AA300" s="18"/>
      <c r="AB300" s="18">
        <v>2</v>
      </c>
      <c r="AC300" s="18">
        <v>1</v>
      </c>
      <c r="AD300">
        <v>6</v>
      </c>
      <c r="AE300" s="18"/>
      <c r="AF300">
        <v>6</v>
      </c>
      <c r="AH300">
        <v>0</v>
      </c>
      <c r="AI300">
        <v>7</v>
      </c>
      <c r="AJ300" s="14">
        <v>0</v>
      </c>
      <c r="AK300" t="s">
        <v>80</v>
      </c>
    </row>
    <row r="301" spans="1:37" x14ac:dyDescent="0.35">
      <c r="A301" t="s">
        <v>42</v>
      </c>
      <c r="B301" t="s">
        <v>51</v>
      </c>
      <c r="C301" t="s">
        <v>90</v>
      </c>
      <c r="D301" t="s">
        <v>316</v>
      </c>
      <c r="E301">
        <v>36581</v>
      </c>
      <c r="F301" s="15">
        <v>47199</v>
      </c>
      <c r="G301" s="16">
        <v>1499</v>
      </c>
      <c r="H301">
        <v>4</v>
      </c>
      <c r="I301">
        <v>2</v>
      </c>
      <c r="J301">
        <v>2</v>
      </c>
      <c r="K301">
        <v>1</v>
      </c>
      <c r="L301" s="17" t="s">
        <v>88</v>
      </c>
      <c r="M301" t="s">
        <v>101</v>
      </c>
      <c r="N301" t="s">
        <v>91</v>
      </c>
      <c r="O301">
        <v>6</v>
      </c>
      <c r="P301" s="18"/>
      <c r="Q301" s="18"/>
      <c r="R301" s="18"/>
      <c r="S301" s="18"/>
      <c r="T301" s="18"/>
      <c r="U301" s="18"/>
      <c r="V301" s="18"/>
      <c r="W301" s="18"/>
      <c r="X301" s="18"/>
      <c r="Y301">
        <v>6</v>
      </c>
      <c r="Z301" s="18">
        <v>4</v>
      </c>
      <c r="AA301" s="18"/>
      <c r="AB301" s="18">
        <v>2</v>
      </c>
      <c r="AC301" s="18">
        <v>1</v>
      </c>
      <c r="AD301">
        <v>6</v>
      </c>
      <c r="AE301" s="18"/>
      <c r="AF301">
        <v>6</v>
      </c>
      <c r="AH301">
        <v>0</v>
      </c>
      <c r="AI301">
        <v>7</v>
      </c>
      <c r="AJ301" s="14">
        <v>0</v>
      </c>
      <c r="AK301" t="s">
        <v>80</v>
      </c>
    </row>
    <row r="302" spans="1:37" x14ac:dyDescent="0.35">
      <c r="A302" t="s">
        <v>42</v>
      </c>
      <c r="B302" t="s">
        <v>51</v>
      </c>
      <c r="C302" t="s">
        <v>52</v>
      </c>
      <c r="D302" t="s">
        <v>179</v>
      </c>
      <c r="E302">
        <v>30915</v>
      </c>
      <c r="F302" s="15">
        <v>46519</v>
      </c>
      <c r="G302" s="16">
        <v>819</v>
      </c>
      <c r="H302">
        <v>4</v>
      </c>
      <c r="I302">
        <v>1</v>
      </c>
      <c r="J302">
        <v>2</v>
      </c>
      <c r="K302">
        <v>1</v>
      </c>
      <c r="L302" s="17" t="s">
        <v>53</v>
      </c>
      <c r="M302" t="s">
        <v>125</v>
      </c>
      <c r="N302" t="s">
        <v>54</v>
      </c>
      <c r="O302" s="18">
        <v>3</v>
      </c>
      <c r="P302" s="18"/>
      <c r="Q302" s="18">
        <v>2</v>
      </c>
      <c r="R302" s="18"/>
      <c r="S302" s="18"/>
      <c r="T302" s="18"/>
      <c r="U302" s="18"/>
      <c r="V302" s="18"/>
      <c r="W302" s="18"/>
      <c r="X302" s="18">
        <v>5</v>
      </c>
      <c r="Y302">
        <v>6</v>
      </c>
      <c r="Z302" s="18">
        <v>4</v>
      </c>
      <c r="AA302" s="18"/>
      <c r="AB302" s="18"/>
      <c r="AC302" s="18"/>
      <c r="AD302" s="18"/>
      <c r="AE302" s="18"/>
      <c r="AF302" s="18"/>
      <c r="AH302">
        <v>0</v>
      </c>
      <c r="AI302">
        <v>5</v>
      </c>
      <c r="AJ302" s="14">
        <v>0</v>
      </c>
      <c r="AK302" t="s">
        <v>50</v>
      </c>
    </row>
    <row r="306" spans="1:37" x14ac:dyDescent="0.35">
      <c r="A306" t="s">
        <v>5</v>
      </c>
      <c r="B306" t="s">
        <v>6</v>
      </c>
      <c r="C306" t="s">
        <v>7</v>
      </c>
      <c r="D306" t="s">
        <v>8</v>
      </c>
      <c r="E306" t="s">
        <v>9</v>
      </c>
      <c r="F306" t="s">
        <v>10</v>
      </c>
      <c r="G306" t="s">
        <v>11</v>
      </c>
      <c r="H306" t="s">
        <v>12</v>
      </c>
      <c r="I306" t="s">
        <v>13</v>
      </c>
      <c r="J306" t="s">
        <v>15</v>
      </c>
      <c r="K306" t="s">
        <v>14</v>
      </c>
      <c r="L306" t="s">
        <v>16</v>
      </c>
      <c r="M306" t="s">
        <v>17</v>
      </c>
      <c r="N306" t="s">
        <v>18</v>
      </c>
      <c r="O306" t="s">
        <v>19</v>
      </c>
      <c r="P306" t="s">
        <v>20</v>
      </c>
      <c r="Q306" t="s">
        <v>21</v>
      </c>
      <c r="R306" t="s">
        <v>22</v>
      </c>
      <c r="S306" t="s">
        <v>23</v>
      </c>
      <c r="T306" t="s">
        <v>24</v>
      </c>
      <c r="U306" t="s">
        <v>25</v>
      </c>
      <c r="V306" t="s">
        <v>26</v>
      </c>
      <c r="W306" t="s">
        <v>27</v>
      </c>
      <c r="X306" t="s">
        <v>28</v>
      </c>
      <c r="Y306" t="s">
        <v>29</v>
      </c>
      <c r="Z306" t="s">
        <v>30</v>
      </c>
      <c r="AA306" t="s">
        <v>31</v>
      </c>
      <c r="AB306" t="s">
        <v>32</v>
      </c>
      <c r="AC306" t="s">
        <v>33</v>
      </c>
      <c r="AD306" t="s">
        <v>34</v>
      </c>
      <c r="AE306" t="s">
        <v>35</v>
      </c>
      <c r="AF306" t="s">
        <v>36</v>
      </c>
      <c r="AG306" t="s">
        <v>41</v>
      </c>
      <c r="AK306" t="s">
        <v>41</v>
      </c>
    </row>
    <row r="307" spans="1:37" x14ac:dyDescent="0.35">
      <c r="A307" t="s">
        <v>42</v>
      </c>
      <c r="B307" t="s">
        <v>43</v>
      </c>
      <c r="C307" t="s">
        <v>90</v>
      </c>
      <c r="D307" t="s">
        <v>347</v>
      </c>
      <c r="E307">
        <v>33334</v>
      </c>
      <c r="F307" s="15">
        <v>46887</v>
      </c>
      <c r="G307" s="16">
        <v>1187</v>
      </c>
      <c r="H307">
        <v>4</v>
      </c>
      <c r="I307">
        <v>1</v>
      </c>
      <c r="J307">
        <v>0</v>
      </c>
      <c r="K307">
        <v>1</v>
      </c>
      <c r="L307" s="17" t="s">
        <v>239</v>
      </c>
      <c r="M307" t="s">
        <v>101</v>
      </c>
      <c r="N307" t="s">
        <v>240</v>
      </c>
      <c r="P307" s="18">
        <v>0</v>
      </c>
      <c r="T307" s="18">
        <v>0</v>
      </c>
      <c r="X307">
        <v>4</v>
      </c>
      <c r="Y307" s="18">
        <v>6</v>
      </c>
      <c r="Z307" s="18">
        <v>3</v>
      </c>
      <c r="AB307" s="18">
        <v>3</v>
      </c>
      <c r="AC307" s="18">
        <v>6</v>
      </c>
      <c r="AD307" s="18">
        <v>6</v>
      </c>
      <c r="AF307" s="18">
        <v>6</v>
      </c>
      <c r="AG307" t="s">
        <v>50</v>
      </c>
      <c r="AJ307" s="14"/>
      <c r="AK307" t="s">
        <v>50</v>
      </c>
    </row>
    <row r="308" spans="1:37" x14ac:dyDescent="0.35">
      <c r="A308" t="s">
        <v>42</v>
      </c>
      <c r="B308" t="s">
        <v>43</v>
      </c>
      <c r="C308" t="s">
        <v>115</v>
      </c>
      <c r="D308" t="s">
        <v>139</v>
      </c>
      <c r="E308">
        <v>44051</v>
      </c>
      <c r="F308" s="15">
        <v>45810</v>
      </c>
      <c r="G308" s="16">
        <v>110</v>
      </c>
      <c r="H308">
        <v>3</v>
      </c>
      <c r="I308">
        <v>1</v>
      </c>
      <c r="J308">
        <v>0</v>
      </c>
      <c r="K308">
        <v>1</v>
      </c>
      <c r="L308" s="17" t="s">
        <v>131</v>
      </c>
      <c r="M308" t="s">
        <v>101</v>
      </c>
      <c r="N308" t="s">
        <v>116</v>
      </c>
      <c r="O308">
        <v>0</v>
      </c>
      <c r="R308">
        <v>0</v>
      </c>
      <c r="T308">
        <v>0</v>
      </c>
      <c r="U308" s="18">
        <v>2</v>
      </c>
      <c r="W308">
        <v>0</v>
      </c>
      <c r="X308" s="18">
        <v>6</v>
      </c>
      <c r="Y308" s="18">
        <v>6</v>
      </c>
      <c r="Z308" s="18">
        <v>2</v>
      </c>
      <c r="AA308" s="18">
        <v>2</v>
      </c>
      <c r="AB308" s="18">
        <v>2</v>
      </c>
      <c r="AC308">
        <v>5</v>
      </c>
      <c r="AD308" s="18">
        <v>6</v>
      </c>
      <c r="AF308" s="18">
        <v>6</v>
      </c>
      <c r="AG308" t="s">
        <v>50</v>
      </c>
      <c r="AJ308" s="14"/>
      <c r="AK308" t="s">
        <v>50</v>
      </c>
    </row>
    <row r="309" spans="1:37" x14ac:dyDescent="0.35">
      <c r="A309" t="s">
        <v>42</v>
      </c>
      <c r="B309" t="s">
        <v>43</v>
      </c>
      <c r="C309" t="s">
        <v>92</v>
      </c>
      <c r="D309" t="s">
        <v>158</v>
      </c>
      <c r="E309">
        <v>16314</v>
      </c>
      <c r="F309" s="15">
        <v>46001</v>
      </c>
      <c r="G309" s="16">
        <v>301</v>
      </c>
      <c r="H309">
        <v>3</v>
      </c>
      <c r="I309">
        <v>1</v>
      </c>
      <c r="J309">
        <v>0</v>
      </c>
      <c r="K309">
        <v>1</v>
      </c>
      <c r="L309" s="17" t="s">
        <v>131</v>
      </c>
      <c r="M309" t="s">
        <v>125</v>
      </c>
      <c r="N309" t="s">
        <v>97</v>
      </c>
      <c r="O309">
        <v>0</v>
      </c>
      <c r="Q309">
        <v>0</v>
      </c>
      <c r="W309">
        <v>5</v>
      </c>
      <c r="X309" s="18">
        <v>6</v>
      </c>
      <c r="Y309" s="18">
        <v>6</v>
      </c>
      <c r="AD309" s="18">
        <v>6</v>
      </c>
      <c r="AF309" s="18">
        <v>6</v>
      </c>
      <c r="AG309" t="s">
        <v>50</v>
      </c>
      <c r="AJ309" s="14"/>
      <c r="AK309" t="s">
        <v>50</v>
      </c>
    </row>
    <row r="310" spans="1:37" x14ac:dyDescent="0.35">
      <c r="A310" t="s">
        <v>42</v>
      </c>
      <c r="B310" t="s">
        <v>43</v>
      </c>
      <c r="C310" t="s">
        <v>55</v>
      </c>
      <c r="D310" t="s">
        <v>293</v>
      </c>
      <c r="E310">
        <v>39827</v>
      </c>
      <c r="F310" s="15">
        <v>45903</v>
      </c>
      <c r="G310" s="16">
        <v>203</v>
      </c>
      <c r="H310">
        <v>3</v>
      </c>
      <c r="I310">
        <v>1</v>
      </c>
      <c r="J310">
        <v>0</v>
      </c>
      <c r="K310">
        <v>1</v>
      </c>
      <c r="L310" s="17" t="s">
        <v>131</v>
      </c>
      <c r="M310" t="s">
        <v>101</v>
      </c>
      <c r="N310" t="s">
        <v>122</v>
      </c>
      <c r="O310">
        <v>0</v>
      </c>
      <c r="S310" s="18">
        <v>3</v>
      </c>
      <c r="U310">
        <v>0</v>
      </c>
      <c r="W310">
        <v>0</v>
      </c>
      <c r="X310">
        <v>4</v>
      </c>
      <c r="Y310" s="18">
        <v>6</v>
      </c>
      <c r="Z310" s="18">
        <v>2</v>
      </c>
      <c r="AA310" s="18">
        <v>2</v>
      </c>
      <c r="AB310" s="18">
        <v>2</v>
      </c>
      <c r="AC310">
        <v>5</v>
      </c>
      <c r="AD310" s="18">
        <v>6</v>
      </c>
      <c r="AF310" s="18">
        <v>6</v>
      </c>
      <c r="AG310" t="s">
        <v>50</v>
      </c>
      <c r="AJ310" s="14"/>
      <c r="AK310" t="s">
        <v>50</v>
      </c>
    </row>
    <row r="311" spans="1:37" x14ac:dyDescent="0.35">
      <c r="A311" t="s">
        <v>42</v>
      </c>
      <c r="B311" t="s">
        <v>43</v>
      </c>
      <c r="C311" t="s">
        <v>90</v>
      </c>
      <c r="D311" t="s">
        <v>149</v>
      </c>
      <c r="E311">
        <v>38645</v>
      </c>
      <c r="F311" s="15">
        <v>46296</v>
      </c>
      <c r="G311" s="16">
        <v>596</v>
      </c>
      <c r="H311">
        <v>0</v>
      </c>
      <c r="I311">
        <v>1</v>
      </c>
      <c r="J311">
        <v>0</v>
      </c>
      <c r="K311">
        <v>0</v>
      </c>
      <c r="L311" s="20" t="s">
        <v>133</v>
      </c>
      <c r="M311" t="s">
        <v>101</v>
      </c>
      <c r="N311" t="s">
        <v>121</v>
      </c>
      <c r="Y311" s="18">
        <v>6</v>
      </c>
      <c r="AB311">
        <v>0</v>
      </c>
      <c r="AC311" s="18">
        <v>6</v>
      </c>
      <c r="AD311" s="18">
        <v>6</v>
      </c>
      <c r="AG311" t="s">
        <v>50</v>
      </c>
      <c r="AJ311" s="14"/>
      <c r="AK311" t="s">
        <v>50</v>
      </c>
    </row>
    <row r="312" spans="1:37" x14ac:dyDescent="0.35">
      <c r="A312" t="s">
        <v>42</v>
      </c>
      <c r="B312" t="s">
        <v>43</v>
      </c>
      <c r="C312" t="s">
        <v>108</v>
      </c>
      <c r="D312" t="s">
        <v>299</v>
      </c>
      <c r="E312">
        <v>41819</v>
      </c>
      <c r="F312" s="15">
        <v>46942</v>
      </c>
      <c r="G312" s="16">
        <v>1242</v>
      </c>
      <c r="H312">
        <v>3</v>
      </c>
      <c r="I312">
        <v>1</v>
      </c>
      <c r="J312">
        <v>0</v>
      </c>
      <c r="K312">
        <v>1</v>
      </c>
      <c r="L312" s="17" t="s">
        <v>131</v>
      </c>
      <c r="M312" t="s">
        <v>101</v>
      </c>
      <c r="N312" t="s">
        <v>237</v>
      </c>
      <c r="O312" s="18">
        <v>2</v>
      </c>
      <c r="T312" s="18">
        <v>0</v>
      </c>
      <c r="X312" s="18">
        <v>6</v>
      </c>
      <c r="Y312" s="18">
        <v>6</v>
      </c>
      <c r="AG312" t="s">
        <v>50</v>
      </c>
      <c r="AJ312" s="14"/>
      <c r="AK312" t="s">
        <v>50</v>
      </c>
    </row>
    <row r="313" spans="1:37" x14ac:dyDescent="0.35">
      <c r="A313" t="s">
        <v>42</v>
      </c>
      <c r="B313" t="s">
        <v>51</v>
      </c>
      <c r="C313" t="s">
        <v>83</v>
      </c>
      <c r="D313" t="s">
        <v>295</v>
      </c>
      <c r="E313">
        <v>42255</v>
      </c>
      <c r="F313" s="15">
        <v>47155</v>
      </c>
      <c r="G313" s="16">
        <v>1455</v>
      </c>
      <c r="H313">
        <v>2</v>
      </c>
      <c r="I313">
        <v>1</v>
      </c>
      <c r="J313">
        <v>0</v>
      </c>
      <c r="K313">
        <v>1</v>
      </c>
      <c r="L313" s="17" t="s">
        <v>134</v>
      </c>
      <c r="M313" t="s">
        <v>125</v>
      </c>
      <c r="N313" t="s">
        <v>127</v>
      </c>
      <c r="O313" s="18">
        <v>2</v>
      </c>
      <c r="Y313" s="18">
        <v>4</v>
      </c>
      <c r="Z313" s="18">
        <v>4</v>
      </c>
      <c r="AC313">
        <v>5</v>
      </c>
      <c r="AG313" t="s">
        <v>50</v>
      </c>
      <c r="AJ313" s="14"/>
      <c r="AK313" t="s">
        <v>50</v>
      </c>
    </row>
    <row r="314" spans="1:37" x14ac:dyDescent="0.35">
      <c r="A314" t="s">
        <v>42</v>
      </c>
      <c r="B314" t="s">
        <v>51</v>
      </c>
      <c r="C314" t="s">
        <v>83</v>
      </c>
      <c r="D314" t="s">
        <v>294</v>
      </c>
      <c r="E314">
        <v>34142</v>
      </c>
      <c r="F314" s="15">
        <v>47085</v>
      </c>
      <c r="G314" s="16">
        <v>1385</v>
      </c>
      <c r="H314">
        <v>3</v>
      </c>
      <c r="I314">
        <v>1</v>
      </c>
      <c r="J314">
        <v>0</v>
      </c>
      <c r="K314">
        <v>1</v>
      </c>
      <c r="L314" s="17" t="s">
        <v>131</v>
      </c>
      <c r="M314" t="s">
        <v>125</v>
      </c>
      <c r="N314" t="s">
        <v>123</v>
      </c>
      <c r="O314" s="18">
        <v>2</v>
      </c>
      <c r="Y314" s="18">
        <v>6</v>
      </c>
      <c r="Z314" s="18">
        <v>3</v>
      </c>
      <c r="AC314" s="18">
        <v>4</v>
      </c>
      <c r="AG314" t="s">
        <v>50</v>
      </c>
      <c r="AJ314" s="14"/>
      <c r="AK314" t="s">
        <v>50</v>
      </c>
    </row>
    <row r="315" spans="1:37" x14ac:dyDescent="0.35">
      <c r="A315" t="s">
        <v>42</v>
      </c>
      <c r="B315" t="s">
        <v>43</v>
      </c>
      <c r="C315" t="s">
        <v>90</v>
      </c>
      <c r="D315" t="s">
        <v>150</v>
      </c>
      <c r="E315">
        <v>40506</v>
      </c>
      <c r="F315" s="15">
        <v>46582</v>
      </c>
      <c r="G315" s="16">
        <v>882</v>
      </c>
      <c r="H315">
        <v>4</v>
      </c>
      <c r="I315">
        <v>1</v>
      </c>
      <c r="J315">
        <v>0</v>
      </c>
      <c r="K315">
        <v>1</v>
      </c>
      <c r="L315" s="17" t="s">
        <v>135</v>
      </c>
      <c r="M315" t="s">
        <v>101</v>
      </c>
      <c r="N315" t="s">
        <v>124</v>
      </c>
      <c r="T315" s="18">
        <v>3</v>
      </c>
      <c r="X315">
        <v>6</v>
      </c>
      <c r="Y315">
        <v>6</v>
      </c>
      <c r="AG315" t="s">
        <v>50</v>
      </c>
      <c r="AJ315" s="14"/>
      <c r="AK315" t="s">
        <v>50</v>
      </c>
    </row>
    <row r="316" spans="1:37" x14ac:dyDescent="0.35">
      <c r="A316" t="s">
        <v>42</v>
      </c>
      <c r="B316" t="s">
        <v>43</v>
      </c>
      <c r="C316" t="s">
        <v>48</v>
      </c>
      <c r="D316" t="s">
        <v>144</v>
      </c>
      <c r="E316">
        <v>12598</v>
      </c>
      <c r="F316" s="15">
        <v>45956</v>
      </c>
      <c r="G316" s="16">
        <v>256</v>
      </c>
      <c r="H316">
        <v>4</v>
      </c>
      <c r="I316">
        <v>1</v>
      </c>
      <c r="J316">
        <v>0</v>
      </c>
      <c r="K316">
        <v>1</v>
      </c>
      <c r="L316" s="17" t="s">
        <v>130</v>
      </c>
      <c r="M316" t="s">
        <v>101</v>
      </c>
      <c r="N316" t="s">
        <v>49</v>
      </c>
      <c r="O316">
        <v>4</v>
      </c>
      <c r="P316">
        <v>0</v>
      </c>
      <c r="T316">
        <v>2</v>
      </c>
      <c r="U316">
        <v>3</v>
      </c>
      <c r="V316">
        <v>2</v>
      </c>
      <c r="X316">
        <v>4</v>
      </c>
      <c r="Y316">
        <v>6</v>
      </c>
      <c r="Z316" s="18">
        <v>4</v>
      </c>
      <c r="AD316">
        <v>6</v>
      </c>
      <c r="AF316">
        <v>6</v>
      </c>
      <c r="AG316" t="s">
        <v>50</v>
      </c>
      <c r="AJ316" s="14"/>
      <c r="AK316" t="s">
        <v>50</v>
      </c>
    </row>
    <row r="317" spans="1:37" x14ac:dyDescent="0.35">
      <c r="A317" t="s">
        <v>42</v>
      </c>
      <c r="B317" t="s">
        <v>43</v>
      </c>
      <c r="C317" t="s">
        <v>48</v>
      </c>
      <c r="D317" t="s">
        <v>145</v>
      </c>
      <c r="E317">
        <v>12598</v>
      </c>
      <c r="F317" s="15">
        <v>45956</v>
      </c>
      <c r="G317" s="16">
        <v>256</v>
      </c>
      <c r="H317">
        <v>4</v>
      </c>
      <c r="I317">
        <v>1</v>
      </c>
      <c r="J317">
        <v>0</v>
      </c>
      <c r="K317">
        <v>1</v>
      </c>
      <c r="L317" s="17" t="s">
        <v>130</v>
      </c>
      <c r="M317" t="s">
        <v>101</v>
      </c>
      <c r="N317" t="s">
        <v>49</v>
      </c>
      <c r="O317">
        <v>4</v>
      </c>
      <c r="P317">
        <v>0</v>
      </c>
      <c r="T317">
        <v>2</v>
      </c>
      <c r="U317">
        <v>3</v>
      </c>
      <c r="V317">
        <v>2</v>
      </c>
      <c r="X317">
        <v>4</v>
      </c>
      <c r="Y317">
        <v>6</v>
      </c>
      <c r="Z317">
        <v>4</v>
      </c>
      <c r="AD317">
        <v>6</v>
      </c>
      <c r="AF317">
        <v>6</v>
      </c>
      <c r="AG317" t="s">
        <v>50</v>
      </c>
      <c r="AJ317" s="14"/>
      <c r="AK317" t="s">
        <v>50</v>
      </c>
    </row>
    <row r="318" spans="1:37" x14ac:dyDescent="0.35">
      <c r="A318" t="s">
        <v>42</v>
      </c>
      <c r="B318" t="s">
        <v>43</v>
      </c>
      <c r="C318" t="s">
        <v>55</v>
      </c>
      <c r="D318" t="s">
        <v>300</v>
      </c>
      <c r="E318">
        <v>12254</v>
      </c>
      <c r="F318" s="15">
        <v>45810</v>
      </c>
      <c r="G318" s="16">
        <v>110</v>
      </c>
      <c r="H318">
        <v>4</v>
      </c>
      <c r="I318">
        <v>1</v>
      </c>
      <c r="J318">
        <v>0</v>
      </c>
      <c r="K318">
        <v>2</v>
      </c>
      <c r="L318" s="17" t="s">
        <v>242</v>
      </c>
      <c r="M318" t="s">
        <v>101</v>
      </c>
      <c r="N318" t="s">
        <v>241</v>
      </c>
      <c r="O318" s="18">
        <v>5</v>
      </c>
      <c r="P318" s="18">
        <v>5</v>
      </c>
      <c r="R318" s="18">
        <v>0</v>
      </c>
      <c r="S318" s="18">
        <v>2</v>
      </c>
      <c r="T318" s="18">
        <v>3</v>
      </c>
      <c r="U318" s="18">
        <v>3</v>
      </c>
      <c r="V318" s="18">
        <v>0</v>
      </c>
      <c r="W318" s="18">
        <v>2</v>
      </c>
      <c r="X318" s="18">
        <v>3</v>
      </c>
      <c r="Y318">
        <v>6</v>
      </c>
      <c r="Z318" s="18">
        <v>5</v>
      </c>
      <c r="AA318">
        <v>4</v>
      </c>
      <c r="AB318" s="18">
        <v>5</v>
      </c>
      <c r="AC318">
        <v>6</v>
      </c>
      <c r="AD318">
        <v>6</v>
      </c>
      <c r="AE318">
        <v>6</v>
      </c>
      <c r="AF318">
        <v>6</v>
      </c>
      <c r="AG318" t="s">
        <v>50</v>
      </c>
      <c r="AJ318" s="14"/>
      <c r="AK318" t="s">
        <v>50</v>
      </c>
    </row>
    <row r="319" spans="1:37" x14ac:dyDescent="0.35">
      <c r="A319" t="s">
        <v>42</v>
      </c>
      <c r="B319" t="s">
        <v>86</v>
      </c>
      <c r="C319" t="s">
        <v>55</v>
      </c>
      <c r="D319" t="s">
        <v>298</v>
      </c>
      <c r="E319">
        <v>32640</v>
      </c>
      <c r="F319" s="15">
        <v>45930</v>
      </c>
      <c r="G319" s="16">
        <v>230</v>
      </c>
      <c r="H319">
        <v>4</v>
      </c>
      <c r="I319">
        <v>1</v>
      </c>
      <c r="J319">
        <v>1</v>
      </c>
      <c r="K319">
        <v>1</v>
      </c>
      <c r="L319" s="17" t="s">
        <v>66</v>
      </c>
      <c r="M319" t="s">
        <v>101</v>
      </c>
      <c r="N319" t="s">
        <v>143</v>
      </c>
      <c r="AG319" t="s">
        <v>50</v>
      </c>
      <c r="AJ319" s="14"/>
      <c r="AK319" t="s">
        <v>50</v>
      </c>
    </row>
    <row r="320" spans="1:37" x14ac:dyDescent="0.35">
      <c r="A320" t="s">
        <v>42</v>
      </c>
      <c r="B320" t="s">
        <v>86</v>
      </c>
      <c r="C320" t="s">
        <v>151</v>
      </c>
      <c r="D320" t="s">
        <v>348</v>
      </c>
      <c r="E320">
        <v>43155</v>
      </c>
      <c r="F320" s="15">
        <v>45939</v>
      </c>
      <c r="G320" s="16">
        <v>239</v>
      </c>
      <c r="H320">
        <v>3</v>
      </c>
      <c r="I320">
        <v>1</v>
      </c>
      <c r="J320">
        <v>2</v>
      </c>
      <c r="K320">
        <v>1</v>
      </c>
      <c r="L320" s="17" t="s">
        <v>72</v>
      </c>
      <c r="M320" t="s">
        <v>101</v>
      </c>
      <c r="N320" t="s">
        <v>152</v>
      </c>
      <c r="O320">
        <v>1</v>
      </c>
      <c r="T320" s="18">
        <v>3</v>
      </c>
      <c r="Y320" s="18">
        <v>6</v>
      </c>
      <c r="Z320" s="18">
        <v>3</v>
      </c>
      <c r="AG320" t="s">
        <v>50</v>
      </c>
      <c r="AJ320" s="14"/>
      <c r="AK320" t="s">
        <v>50</v>
      </c>
    </row>
    <row r="321" spans="1:37" x14ac:dyDescent="0.35">
      <c r="A321" t="s">
        <v>42</v>
      </c>
      <c r="B321" t="s">
        <v>86</v>
      </c>
      <c r="C321" t="s">
        <v>151</v>
      </c>
      <c r="D321" t="s">
        <v>160</v>
      </c>
      <c r="E321">
        <v>43609</v>
      </c>
      <c r="F321" s="15">
        <v>47415</v>
      </c>
      <c r="G321" s="16">
        <v>1715</v>
      </c>
      <c r="H321">
        <v>3</v>
      </c>
      <c r="I321">
        <v>1</v>
      </c>
      <c r="J321">
        <v>0</v>
      </c>
      <c r="K321">
        <v>1</v>
      </c>
      <c r="L321" s="17" t="s">
        <v>131</v>
      </c>
      <c r="M321" t="s">
        <v>125</v>
      </c>
      <c r="N321" t="s">
        <v>157</v>
      </c>
      <c r="O321" s="18">
        <v>1</v>
      </c>
      <c r="P321" s="18"/>
      <c r="Q321" s="18"/>
      <c r="R321" s="18"/>
      <c r="S321" s="18">
        <v>6</v>
      </c>
      <c r="T321" s="18"/>
      <c r="U321" s="18"/>
      <c r="V321" s="18"/>
      <c r="W321" s="18"/>
      <c r="X321" s="18">
        <v>6</v>
      </c>
      <c r="Y321" s="18">
        <v>6</v>
      </c>
      <c r="Z321" s="18">
        <v>3</v>
      </c>
      <c r="AA321" s="18"/>
      <c r="AB321" s="18"/>
      <c r="AC321" s="18"/>
      <c r="AD321" s="18"/>
      <c r="AE321" s="18"/>
      <c r="AF321" s="18"/>
      <c r="AG321" t="s">
        <v>50</v>
      </c>
      <c r="AJ321" s="14"/>
      <c r="AK321" t="s">
        <v>50</v>
      </c>
    </row>
    <row r="322" spans="1:37" x14ac:dyDescent="0.35">
      <c r="A322" t="s">
        <v>42</v>
      </c>
      <c r="B322" t="s">
        <v>101</v>
      </c>
      <c r="C322" t="s">
        <v>92</v>
      </c>
      <c r="D322" t="s">
        <v>147</v>
      </c>
      <c r="E322">
        <v>40570</v>
      </c>
      <c r="F322" s="15">
        <v>46510</v>
      </c>
      <c r="G322" s="16">
        <v>810</v>
      </c>
      <c r="H322">
        <v>4</v>
      </c>
      <c r="I322">
        <v>1</v>
      </c>
      <c r="J322">
        <v>0</v>
      </c>
      <c r="K322">
        <v>1</v>
      </c>
      <c r="L322" s="17" t="s">
        <v>132</v>
      </c>
      <c r="M322" t="s">
        <v>101</v>
      </c>
      <c r="N322" t="s">
        <v>102</v>
      </c>
      <c r="O322" s="18">
        <v>2</v>
      </c>
      <c r="Q322" s="18">
        <v>1</v>
      </c>
      <c r="T322" s="18">
        <v>1</v>
      </c>
      <c r="X322" s="18">
        <v>6</v>
      </c>
      <c r="Y322" s="18">
        <v>6</v>
      </c>
      <c r="Z322" s="18">
        <v>2</v>
      </c>
      <c r="AA322" s="18">
        <v>3</v>
      </c>
      <c r="AB322" s="18">
        <v>2</v>
      </c>
      <c r="AC322" s="18">
        <v>6</v>
      </c>
      <c r="AD322" s="18">
        <v>6</v>
      </c>
      <c r="AF322" s="18">
        <v>6</v>
      </c>
      <c r="AG322" t="s">
        <v>50</v>
      </c>
      <c r="AJ322" s="14"/>
      <c r="AK322" t="s">
        <v>50</v>
      </c>
    </row>
    <row r="323" spans="1:37" x14ac:dyDescent="0.35">
      <c r="A323" t="s">
        <v>42</v>
      </c>
      <c r="B323" t="s">
        <v>43</v>
      </c>
      <c r="C323" t="s">
        <v>55</v>
      </c>
      <c r="D323" t="s">
        <v>137</v>
      </c>
      <c r="E323">
        <v>41508</v>
      </c>
      <c r="F323" s="15">
        <v>46789</v>
      </c>
      <c r="G323" s="16">
        <v>1089</v>
      </c>
      <c r="H323">
        <v>4</v>
      </c>
      <c r="I323">
        <v>1</v>
      </c>
      <c r="J323">
        <v>1</v>
      </c>
      <c r="K323">
        <v>1</v>
      </c>
      <c r="L323" s="17" t="s">
        <v>66</v>
      </c>
      <c r="M323" t="s">
        <v>101</v>
      </c>
      <c r="N323" t="s">
        <v>67</v>
      </c>
      <c r="S323" s="18">
        <v>3</v>
      </c>
      <c r="T323">
        <v>1</v>
      </c>
      <c r="U323">
        <v>1</v>
      </c>
      <c r="X323">
        <v>4</v>
      </c>
      <c r="Y323">
        <v>6</v>
      </c>
      <c r="Z323">
        <v>2</v>
      </c>
      <c r="AA323">
        <v>2</v>
      </c>
      <c r="AB323">
        <v>1</v>
      </c>
      <c r="AC323">
        <v>6</v>
      </c>
      <c r="AD323">
        <v>6</v>
      </c>
      <c r="AF323">
        <v>6</v>
      </c>
      <c r="AG323" t="s">
        <v>50</v>
      </c>
      <c r="AJ323" s="14"/>
      <c r="AK323" t="s">
        <v>50</v>
      </c>
    </row>
    <row r="324" spans="1:37" x14ac:dyDescent="0.35">
      <c r="A324" t="s">
        <v>42</v>
      </c>
      <c r="B324" t="s">
        <v>43</v>
      </c>
      <c r="C324" t="s">
        <v>55</v>
      </c>
      <c r="D324" t="s">
        <v>136</v>
      </c>
      <c r="E324">
        <v>46995</v>
      </c>
      <c r="F324" s="15">
        <v>46365</v>
      </c>
      <c r="G324" s="16">
        <v>665</v>
      </c>
      <c r="H324">
        <v>4</v>
      </c>
      <c r="I324">
        <v>1</v>
      </c>
      <c r="J324">
        <v>2</v>
      </c>
      <c r="K324">
        <v>1</v>
      </c>
      <c r="L324" s="17" t="s">
        <v>64</v>
      </c>
      <c r="M324" t="s">
        <v>101</v>
      </c>
      <c r="N324" t="s">
        <v>65</v>
      </c>
      <c r="O324" s="18">
        <v>3</v>
      </c>
      <c r="P324">
        <v>1</v>
      </c>
      <c r="Q324">
        <v>1</v>
      </c>
      <c r="R324">
        <v>1</v>
      </c>
      <c r="S324">
        <v>2</v>
      </c>
      <c r="T324">
        <v>1</v>
      </c>
      <c r="U324" s="18">
        <v>3</v>
      </c>
      <c r="V324">
        <v>1</v>
      </c>
      <c r="W324">
        <v>1</v>
      </c>
      <c r="X324">
        <v>6</v>
      </c>
      <c r="Y324">
        <v>6</v>
      </c>
      <c r="Z324" s="18">
        <v>3</v>
      </c>
      <c r="AA324">
        <v>4</v>
      </c>
      <c r="AB324" s="18">
        <v>3</v>
      </c>
      <c r="AC324">
        <v>6</v>
      </c>
      <c r="AD324">
        <v>6</v>
      </c>
      <c r="AF324">
        <v>6</v>
      </c>
      <c r="AG324" t="s">
        <v>58</v>
      </c>
      <c r="AJ324" s="14"/>
      <c r="AK324" t="s">
        <v>58</v>
      </c>
    </row>
    <row r="325" spans="1:37" x14ac:dyDescent="0.35">
      <c r="A325" t="s">
        <v>42</v>
      </c>
      <c r="B325" t="s">
        <v>43</v>
      </c>
      <c r="C325" t="s">
        <v>140</v>
      </c>
      <c r="D325" t="s">
        <v>297</v>
      </c>
      <c r="E325">
        <v>50995</v>
      </c>
      <c r="F325" s="15">
        <v>47260</v>
      </c>
      <c r="G325" s="16">
        <v>1560</v>
      </c>
      <c r="H325">
        <v>4</v>
      </c>
      <c r="I325">
        <v>1</v>
      </c>
      <c r="J325">
        <v>2</v>
      </c>
      <c r="K325">
        <v>1</v>
      </c>
      <c r="L325" s="17" t="s">
        <v>141</v>
      </c>
      <c r="M325" t="s">
        <v>101</v>
      </c>
      <c r="N325" t="s">
        <v>142</v>
      </c>
      <c r="O325" s="18">
        <v>3</v>
      </c>
      <c r="Q325">
        <v>1</v>
      </c>
      <c r="S325">
        <v>1</v>
      </c>
      <c r="T325">
        <v>1</v>
      </c>
      <c r="V325">
        <v>1</v>
      </c>
      <c r="X325">
        <v>6</v>
      </c>
      <c r="Y325">
        <v>6</v>
      </c>
      <c r="Z325" s="18">
        <v>3</v>
      </c>
      <c r="AA325" s="18">
        <v>3</v>
      </c>
      <c r="AB325" s="18">
        <v>3</v>
      </c>
      <c r="AC325">
        <v>6</v>
      </c>
      <c r="AD325">
        <v>6</v>
      </c>
      <c r="AE325" s="18">
        <v>5</v>
      </c>
      <c r="AF325">
        <v>6</v>
      </c>
      <c r="AG325" t="s">
        <v>80</v>
      </c>
      <c r="AJ325" s="14"/>
      <c r="AK325" t="s">
        <v>80</v>
      </c>
    </row>
    <row r="326" spans="1:37" x14ac:dyDescent="0.35">
      <c r="A326" t="s">
        <v>42</v>
      </c>
      <c r="B326" t="s">
        <v>43</v>
      </c>
      <c r="C326" t="s">
        <v>92</v>
      </c>
      <c r="D326" t="s">
        <v>146</v>
      </c>
      <c r="E326">
        <v>16313</v>
      </c>
      <c r="F326" s="15">
        <v>46029</v>
      </c>
      <c r="G326" s="16">
        <v>329</v>
      </c>
      <c r="H326">
        <v>3</v>
      </c>
      <c r="I326">
        <v>1</v>
      </c>
      <c r="J326">
        <v>0</v>
      </c>
      <c r="K326">
        <v>1</v>
      </c>
      <c r="L326" s="17" t="s">
        <v>131</v>
      </c>
      <c r="M326" t="s">
        <v>101</v>
      </c>
      <c r="N326" t="s">
        <v>96</v>
      </c>
      <c r="O326" s="18">
        <v>3</v>
      </c>
      <c r="Q326">
        <v>1</v>
      </c>
      <c r="T326">
        <v>1</v>
      </c>
      <c r="X326">
        <v>6</v>
      </c>
      <c r="Y326">
        <v>6</v>
      </c>
      <c r="AB326">
        <v>4</v>
      </c>
      <c r="AC326">
        <v>6</v>
      </c>
      <c r="AD326">
        <v>6</v>
      </c>
      <c r="AF326">
        <v>6</v>
      </c>
      <c r="AG326" t="s">
        <v>50</v>
      </c>
      <c r="AJ326" s="14"/>
      <c r="AK326" t="s">
        <v>50</v>
      </c>
    </row>
    <row r="327" spans="1:37" x14ac:dyDescent="0.35">
      <c r="A327" t="s">
        <v>42</v>
      </c>
      <c r="B327" t="s">
        <v>51</v>
      </c>
      <c r="C327" t="s">
        <v>92</v>
      </c>
      <c r="D327" t="s">
        <v>148</v>
      </c>
      <c r="E327">
        <v>39925</v>
      </c>
      <c r="F327" s="15">
        <v>46271</v>
      </c>
      <c r="G327" s="16">
        <v>571</v>
      </c>
      <c r="H327">
        <v>4</v>
      </c>
      <c r="I327">
        <v>1</v>
      </c>
      <c r="J327">
        <v>1</v>
      </c>
      <c r="K327">
        <v>1</v>
      </c>
      <c r="L327" s="17" t="s">
        <v>61</v>
      </c>
      <c r="M327" t="s">
        <v>125</v>
      </c>
      <c r="N327" t="s">
        <v>103</v>
      </c>
      <c r="O327">
        <v>4</v>
      </c>
      <c r="X327">
        <v>6</v>
      </c>
      <c r="Y327">
        <v>6</v>
      </c>
      <c r="Z327">
        <v>3</v>
      </c>
      <c r="AG327" t="s">
        <v>50</v>
      </c>
      <c r="AJ327" s="14"/>
      <c r="AK327" t="s">
        <v>50</v>
      </c>
    </row>
    <row r="328" spans="1:37" x14ac:dyDescent="0.35">
      <c r="A328" t="s">
        <v>42</v>
      </c>
      <c r="B328" t="s">
        <v>43</v>
      </c>
      <c r="C328" t="s">
        <v>426</v>
      </c>
      <c r="D328" t="s">
        <v>431</v>
      </c>
      <c r="E328">
        <v>43035</v>
      </c>
      <c r="F328" s="15">
        <v>47246</v>
      </c>
      <c r="G328" s="16">
        <v>842</v>
      </c>
      <c r="H328">
        <v>3</v>
      </c>
      <c r="I328">
        <v>1</v>
      </c>
      <c r="J328">
        <v>0</v>
      </c>
      <c r="K328">
        <v>1</v>
      </c>
      <c r="L328" s="17" t="s">
        <v>412</v>
      </c>
      <c r="M328" t="s">
        <v>367</v>
      </c>
      <c r="N328" t="s">
        <v>432</v>
      </c>
      <c r="O328">
        <v>2</v>
      </c>
      <c r="T328">
        <v>1</v>
      </c>
      <c r="X328">
        <v>6</v>
      </c>
      <c r="Y328">
        <v>6</v>
      </c>
      <c r="Z328">
        <v>3</v>
      </c>
      <c r="AB328">
        <v>2</v>
      </c>
      <c r="AC328">
        <v>5</v>
      </c>
      <c r="AD328">
        <v>6</v>
      </c>
      <c r="AF328">
        <v>6</v>
      </c>
      <c r="AG328" t="s">
        <v>50</v>
      </c>
      <c r="AJ328" s="14"/>
    </row>
    <row r="329" spans="1:37" x14ac:dyDescent="0.35">
      <c r="A329" t="s">
        <v>42</v>
      </c>
      <c r="B329" t="s">
        <v>51</v>
      </c>
      <c r="C329" t="s">
        <v>83</v>
      </c>
      <c r="D329" t="s">
        <v>296</v>
      </c>
      <c r="E329">
        <v>36418</v>
      </c>
      <c r="F329" s="15">
        <v>45809</v>
      </c>
      <c r="G329" s="16">
        <v>109</v>
      </c>
      <c r="H329">
        <v>3</v>
      </c>
      <c r="I329">
        <v>1</v>
      </c>
      <c r="J329">
        <v>1</v>
      </c>
      <c r="K329">
        <v>1</v>
      </c>
      <c r="L329" s="17" t="s">
        <v>128</v>
      </c>
      <c r="M329" t="s">
        <v>101</v>
      </c>
      <c r="N329" t="s">
        <v>129</v>
      </c>
      <c r="AC329">
        <v>6</v>
      </c>
      <c r="AG329" t="s">
        <v>50</v>
      </c>
      <c r="AJ329" s="14"/>
      <c r="AK329" t="s">
        <v>50</v>
      </c>
    </row>
    <row r="330" spans="1:37" x14ac:dyDescent="0.35">
      <c r="A330" t="s">
        <v>42</v>
      </c>
      <c r="B330" t="s">
        <v>43</v>
      </c>
      <c r="C330" t="s">
        <v>92</v>
      </c>
      <c r="D330" t="s">
        <v>323</v>
      </c>
      <c r="E330">
        <v>25084</v>
      </c>
      <c r="F330" s="15">
        <v>46672</v>
      </c>
      <c r="G330" s="16">
        <v>972</v>
      </c>
      <c r="H330">
        <v>4</v>
      </c>
      <c r="I330">
        <v>1</v>
      </c>
      <c r="J330">
        <v>1</v>
      </c>
      <c r="K330">
        <v>1</v>
      </c>
      <c r="L330" s="17" t="s">
        <v>66</v>
      </c>
      <c r="M330" t="s">
        <v>125</v>
      </c>
      <c r="N330" t="s">
        <v>104</v>
      </c>
      <c r="O330">
        <v>6</v>
      </c>
      <c r="T330">
        <v>1</v>
      </c>
      <c r="X330">
        <v>6</v>
      </c>
      <c r="Y330">
        <v>6</v>
      </c>
      <c r="Z330">
        <v>4</v>
      </c>
      <c r="AC330">
        <v>4</v>
      </c>
      <c r="AG330" t="s">
        <v>80</v>
      </c>
      <c r="AJ330" s="14"/>
      <c r="AK330" t="s">
        <v>80</v>
      </c>
    </row>
    <row r="331" spans="1:37" x14ac:dyDescent="0.35">
      <c r="A331" t="s">
        <v>42</v>
      </c>
      <c r="B331" t="s">
        <v>43</v>
      </c>
      <c r="C331" t="s">
        <v>92</v>
      </c>
      <c r="D331" t="s">
        <v>138</v>
      </c>
      <c r="E331">
        <v>25116</v>
      </c>
      <c r="F331" s="15">
        <v>46632</v>
      </c>
      <c r="G331" s="16">
        <v>932</v>
      </c>
      <c r="H331">
        <v>4</v>
      </c>
      <c r="I331">
        <v>1</v>
      </c>
      <c r="J331">
        <v>1</v>
      </c>
      <c r="K331">
        <v>1</v>
      </c>
      <c r="L331" s="17" t="s">
        <v>66</v>
      </c>
      <c r="M331" t="s">
        <v>101</v>
      </c>
      <c r="N331" t="s">
        <v>93</v>
      </c>
      <c r="O331">
        <v>6</v>
      </c>
      <c r="T331" s="18">
        <v>2</v>
      </c>
      <c r="X331">
        <v>6</v>
      </c>
      <c r="Y331">
        <v>6</v>
      </c>
      <c r="Z331">
        <v>4</v>
      </c>
      <c r="AB331">
        <v>4</v>
      </c>
      <c r="AG331" t="s">
        <v>50</v>
      </c>
      <c r="AJ331" s="14"/>
      <c r="AK331" t="s">
        <v>50</v>
      </c>
    </row>
    <row r="332" spans="1:37" x14ac:dyDescent="0.35">
      <c r="A332" t="s">
        <v>42</v>
      </c>
      <c r="B332" t="s">
        <v>51</v>
      </c>
      <c r="C332" t="s">
        <v>92</v>
      </c>
      <c r="D332" t="s">
        <v>350</v>
      </c>
      <c r="E332">
        <v>25280</v>
      </c>
      <c r="F332" s="15">
        <v>46666</v>
      </c>
      <c r="G332" s="16">
        <v>966</v>
      </c>
      <c r="H332">
        <v>4</v>
      </c>
      <c r="I332">
        <v>1</v>
      </c>
      <c r="J332">
        <v>3</v>
      </c>
      <c r="K332">
        <v>1</v>
      </c>
      <c r="L332" s="17" t="s">
        <v>94</v>
      </c>
      <c r="M332" t="s">
        <v>125</v>
      </c>
      <c r="N332" t="s">
        <v>95</v>
      </c>
      <c r="O332">
        <v>6</v>
      </c>
      <c r="T332">
        <v>3</v>
      </c>
      <c r="X332">
        <v>6</v>
      </c>
      <c r="Y332">
        <v>6</v>
      </c>
      <c r="AC332">
        <v>2</v>
      </c>
      <c r="AG332" t="s">
        <v>80</v>
      </c>
      <c r="AH332" s="18"/>
      <c r="AJ332" s="14"/>
      <c r="AK332" t="s">
        <v>80</v>
      </c>
    </row>
    <row r="333" spans="1:37" x14ac:dyDescent="0.35">
      <c r="A333" t="s">
        <v>42</v>
      </c>
      <c r="B333" t="s">
        <v>86</v>
      </c>
      <c r="C333" t="s">
        <v>151</v>
      </c>
      <c r="D333" t="s">
        <v>159</v>
      </c>
      <c r="E333">
        <v>42991</v>
      </c>
      <c r="F333" s="15">
        <v>47181</v>
      </c>
      <c r="G333" s="16">
        <v>1481</v>
      </c>
      <c r="H333">
        <v>2</v>
      </c>
      <c r="I333">
        <v>1</v>
      </c>
      <c r="J333">
        <v>0</v>
      </c>
      <c r="K333">
        <v>1</v>
      </c>
      <c r="L333" s="17" t="s">
        <v>134</v>
      </c>
      <c r="M333" t="s">
        <v>101</v>
      </c>
      <c r="N333" t="s">
        <v>156</v>
      </c>
      <c r="O333" s="18"/>
      <c r="P333" s="18"/>
      <c r="Q333" s="18"/>
      <c r="R333" s="18"/>
      <c r="S333" s="18"/>
      <c r="T333" s="18"/>
      <c r="U333" s="18"/>
      <c r="V333" s="18"/>
      <c r="W333" s="18"/>
      <c r="X333">
        <v>6</v>
      </c>
      <c r="Y333">
        <v>6</v>
      </c>
      <c r="Z333" s="18">
        <v>2</v>
      </c>
      <c r="AA333" s="18"/>
      <c r="AB333" s="18"/>
      <c r="AC333" s="18"/>
      <c r="AD333" s="18"/>
      <c r="AE333" s="18"/>
      <c r="AF333" s="18"/>
      <c r="AG333" t="s">
        <v>50</v>
      </c>
      <c r="AJ333" s="14"/>
      <c r="AK333" t="s">
        <v>50</v>
      </c>
    </row>
    <row r="334" spans="1:37" x14ac:dyDescent="0.35">
      <c r="A334" t="s">
        <v>42</v>
      </c>
      <c r="B334" t="s">
        <v>43</v>
      </c>
      <c r="C334" t="s">
        <v>244</v>
      </c>
      <c r="D334" t="s">
        <v>349</v>
      </c>
      <c r="E334">
        <v>39142</v>
      </c>
      <c r="F334" s="15">
        <v>46047</v>
      </c>
      <c r="G334" s="16">
        <v>347</v>
      </c>
      <c r="H334">
        <v>3</v>
      </c>
      <c r="I334">
        <v>1</v>
      </c>
      <c r="J334">
        <v>1</v>
      </c>
      <c r="K334">
        <v>1</v>
      </c>
      <c r="L334" s="17" t="s">
        <v>128</v>
      </c>
      <c r="M334" t="s">
        <v>50</v>
      </c>
      <c r="N334" t="s">
        <v>50</v>
      </c>
      <c r="X334" s="18">
        <v>2</v>
      </c>
      <c r="Y334">
        <v>6</v>
      </c>
      <c r="Z334">
        <v>4</v>
      </c>
      <c r="AA334">
        <v>4</v>
      </c>
      <c r="AD334" s="18">
        <v>6</v>
      </c>
      <c r="AF334" s="18">
        <v>6</v>
      </c>
      <c r="AG334" t="s">
        <v>50</v>
      </c>
      <c r="AJ334" s="14"/>
      <c r="AK334" t="s">
        <v>50</v>
      </c>
    </row>
  </sheetData>
  <mergeCells count="4">
    <mergeCell ref="A128:XFD128"/>
    <mergeCell ref="A181:C181"/>
    <mergeCell ref="A166:C166"/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Planilha3</vt:lpstr>
      <vt:lpstr>Planilha1</vt:lpstr>
      <vt:lpstr>AMOSTRA</vt:lpstr>
      <vt:lpstr>DADOS COM FILTROS</vt:lpstr>
      <vt:lpstr>PARTICIPANTES DO MERCADO</vt:lpstr>
      <vt:lpstr>PARA APRESENTAÇÃO</vt:lpstr>
      <vt:lpstr>Pivot PVC |Nitri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Assaf</dc:creator>
  <cp:keywords/>
  <dc:description/>
  <cp:lastModifiedBy>Adriana Assaf</cp:lastModifiedBy>
  <cp:revision/>
  <dcterms:created xsi:type="dcterms:W3CDTF">2025-02-10T12:35:18Z</dcterms:created>
  <dcterms:modified xsi:type="dcterms:W3CDTF">2025-03-25T22:07:59Z</dcterms:modified>
  <cp:category/>
  <cp:contentStatus/>
</cp:coreProperties>
</file>